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D1D6737B-3EEB-4C3B-AEF8-E66A196F9032}" xr6:coauthVersionLast="41" xr6:coauthVersionMax="41" xr10:uidLastSave="{00000000-0000-0000-0000-000000000000}"/>
  <bookViews>
    <workbookView xWindow="-108" yWindow="-108" windowWidth="23256" windowHeight="12576" xr2:uid="{FBB5EB3F-ADB0-43A0-A483-D4319986279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H45" i="1"/>
  <c r="H47" i="1" s="1"/>
  <c r="J47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J36" i="1" l="1"/>
  <c r="H14" i="1"/>
  <c r="J14" i="1" s="1"/>
  <c r="H25" i="1"/>
  <c r="J25" i="1" s="1"/>
  <c r="J33" i="1"/>
</calcChain>
</file>

<file path=xl/sharedStrings.xml><?xml version="1.0" encoding="utf-8"?>
<sst xmlns="http://schemas.openxmlformats.org/spreadsheetml/2006/main" count="49" uniqueCount="21">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</sst>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5" xfId="0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49</xdr:row>
      <xdr:rowOff>91440</xdr:rowOff>
    </xdr:from>
    <xdr:to>
      <xdr:col>12</xdr:col>
      <xdr:colOff>30480</xdr:colOff>
      <xdr:row>53</xdr:row>
      <xdr:rowOff>7620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A241C2F7-8B0C-42FA-9CF9-6AD5A3E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957060"/>
          <a:ext cx="60274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>
            <v>9143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3952-59D3-4D4F-9C33-29EC59FE6566}">
  <dimension ref="A1:M49"/>
  <sheetViews>
    <sheetView tabSelected="1" workbookViewId="0"/>
  </sheetViews>
  <sheetFormatPr defaultRowHeight="14.4" x14ac:dyDescent="0.3"/>
  <cols>
    <col min="1" max="1" width="9.5546875" customWidth="1"/>
    <col min="2" max="2" width="3.109375" style="20" customWidth="1"/>
    <col min="3" max="3" width="6.6640625" customWidth="1"/>
    <col min="4" max="4" width="15" customWidth="1"/>
    <col min="6" max="6" width="4.5546875" customWidth="1"/>
    <col min="7" max="7" width="5.5546875" customWidth="1"/>
    <col min="8" max="8" width="8.109375" customWidth="1"/>
    <col min="9" max="9" width="7.33203125" customWidth="1"/>
    <col min="10" max="10" width="8.109375" style="21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 x14ac:dyDescent="0.3">
      <c r="A3" s="7" t="s">
        <v>6</v>
      </c>
      <c r="B3" s="8"/>
      <c r="C3" s="43">
        <v>43533</v>
      </c>
      <c r="D3" s="43"/>
      <c r="E3" s="13" t="s">
        <v>7</v>
      </c>
      <c r="F3" s="44" t="s">
        <v>8</v>
      </c>
      <c r="G3" s="44"/>
      <c r="H3" s="44"/>
      <c r="I3" s="44"/>
      <c r="J3" s="14" t="s">
        <v>9</v>
      </c>
      <c r="K3" s="45" t="s">
        <v>10</v>
      </c>
      <c r="L3" s="45"/>
      <c r="M3" s="46"/>
    </row>
    <row r="4" spans="1:13" ht="3.75" customHeight="1" x14ac:dyDescent="0.3">
      <c r="A4" s="15"/>
      <c r="B4" s="16"/>
      <c r="C4" s="17"/>
      <c r="D4" s="17"/>
      <c r="E4" s="17"/>
      <c r="F4" s="17"/>
      <c r="G4" s="17"/>
      <c r="H4" s="17"/>
      <c r="I4" s="17"/>
      <c r="J4" s="18"/>
      <c r="K4" s="17"/>
      <c r="L4" s="17"/>
      <c r="M4" s="19"/>
    </row>
    <row r="5" spans="1:13" ht="5.25" customHeight="1" x14ac:dyDescent="0.3"/>
    <row r="6" spans="1:13" x14ac:dyDescent="0.3">
      <c r="A6" s="22" t="s">
        <v>11</v>
      </c>
      <c r="B6" s="23" t="str">
        <f>VLOOKUP(L6,[1]LEDEN!A$1:E$65536,2,FALSE)</f>
        <v>CARDOEN Kurt</v>
      </c>
      <c r="C6" s="22"/>
      <c r="D6" s="22"/>
      <c r="E6" s="22"/>
      <c r="F6" s="22" t="s">
        <v>12</v>
      </c>
      <c r="G6" s="24" t="str">
        <f>VLOOKUP(L6,[1]LEDEN!A$1:E$65536,3,FALSE)</f>
        <v>KGHOK</v>
      </c>
      <c r="H6" s="24"/>
      <c r="I6" s="22"/>
      <c r="J6" s="25"/>
      <c r="K6" s="22"/>
      <c r="L6" s="26">
        <v>9855</v>
      </c>
    </row>
    <row r="7" spans="1:13" ht="6" customHeight="1" x14ac:dyDescent="0.3"/>
    <row r="8" spans="1:13" x14ac:dyDescent="0.3">
      <c r="F8" s="27" t="s">
        <v>13</v>
      </c>
      <c r="G8" s="28" t="s">
        <v>14</v>
      </c>
      <c r="H8" s="28">
        <v>2.2999999999999998</v>
      </c>
      <c r="I8" s="29" t="s">
        <v>15</v>
      </c>
      <c r="J8" s="30" t="s">
        <v>16</v>
      </c>
      <c r="K8" s="28" t="s">
        <v>17</v>
      </c>
      <c r="L8" s="28" t="s">
        <v>18</v>
      </c>
    </row>
    <row r="9" spans="1:13" ht="15" customHeight="1" x14ac:dyDescent="0.3">
      <c r="B9" s="31">
        <v>1</v>
      </c>
      <c r="C9" s="32" t="str">
        <f>VLOOKUP(M9,[1]LEDEN!A$1:E$65536,2,FALSE)</f>
        <v xml:space="preserve">ROELAND Juliaan </v>
      </c>
      <c r="D9" s="33"/>
      <c r="E9" s="33"/>
      <c r="F9" s="31">
        <v>0</v>
      </c>
      <c r="G9" s="31"/>
      <c r="H9" s="31">
        <v>13</v>
      </c>
      <c r="I9" s="31">
        <v>56</v>
      </c>
      <c r="J9" s="34">
        <f t="shared" ref="J9:J14" si="0">ROUNDDOWN(H9/I9,3)</f>
        <v>0.23200000000000001</v>
      </c>
      <c r="K9" s="31">
        <v>2</v>
      </c>
      <c r="L9" s="35"/>
      <c r="M9">
        <v>9531</v>
      </c>
    </row>
    <row r="10" spans="1:13" ht="15" customHeight="1" x14ac:dyDescent="0.3">
      <c r="B10" s="31">
        <v>2</v>
      </c>
      <c r="C10" s="32" t="str">
        <f>VLOOKUP(M10,[1]LEDEN!A$1:E$65536,2,FALSE)</f>
        <v>VAN ACKER Frank</v>
      </c>
      <c r="D10" s="33"/>
      <c r="E10" s="33"/>
      <c r="F10" s="31">
        <v>2</v>
      </c>
      <c r="G10" s="31"/>
      <c r="H10" s="31">
        <v>18</v>
      </c>
      <c r="I10" s="31">
        <v>48</v>
      </c>
      <c r="J10" s="34">
        <f t="shared" si="0"/>
        <v>0.375</v>
      </c>
      <c r="K10" s="31">
        <v>3</v>
      </c>
      <c r="L10" s="42">
        <v>1</v>
      </c>
      <c r="M10">
        <v>9271</v>
      </c>
    </row>
    <row r="11" spans="1:13" ht="15" customHeight="1" x14ac:dyDescent="0.3">
      <c r="B11" s="31">
        <v>3</v>
      </c>
      <c r="C11" s="32" t="str">
        <f>VLOOKUP(M11,[1]LEDEN!A$1:E$65536,2,FALSE)</f>
        <v>WARLOP Luc</v>
      </c>
      <c r="D11" s="33"/>
      <c r="E11" s="33"/>
      <c r="F11" s="31">
        <v>2</v>
      </c>
      <c r="G11" s="31"/>
      <c r="H11" s="31">
        <v>18</v>
      </c>
      <c r="I11" s="31">
        <v>40</v>
      </c>
      <c r="J11" s="34">
        <f t="shared" si="0"/>
        <v>0.45</v>
      </c>
      <c r="K11" s="31">
        <v>2</v>
      </c>
      <c r="L11" s="42"/>
      <c r="M11">
        <v>4759</v>
      </c>
    </row>
    <row r="12" spans="1:13" ht="15" hidden="1" customHeight="1" x14ac:dyDescent="0.3">
      <c r="B12" s="31">
        <v>4</v>
      </c>
      <c r="C12" s="32" t="e">
        <f>VLOOKUP(M12,[1]LEDEN!A$1:E$65536,2,FALSE)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 t="shared" si="0"/>
        <v>#DIV/0!</v>
      </c>
      <c r="K12" s="31"/>
      <c r="L12" s="42"/>
    </row>
    <row r="13" spans="1:13" ht="15" customHeight="1" x14ac:dyDescent="0.3">
      <c r="B13" s="31">
        <v>4</v>
      </c>
      <c r="C13" s="32" t="e">
        <f>VLOOKUP(M13,[1]LEDEN!A$1:E$65536,2,FALSE)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42"/>
    </row>
    <row r="14" spans="1:13" ht="15" customHeight="1" x14ac:dyDescent="0.3">
      <c r="E14" t="s">
        <v>19</v>
      </c>
      <c r="F14" s="36">
        <f>SUM(F9:F13)</f>
        <v>4</v>
      </c>
      <c r="G14" s="36">
        <f>SUM(G9:G13)</f>
        <v>0</v>
      </c>
      <c r="H14" s="36">
        <f>SUM(H9:H13)</f>
        <v>49</v>
      </c>
      <c r="I14" s="36">
        <f>SUM(I9:I13)</f>
        <v>144</v>
      </c>
      <c r="J14" s="37">
        <f t="shared" si="0"/>
        <v>0.34</v>
      </c>
      <c r="K14" s="36">
        <f>MAX(K9:K13)</f>
        <v>3</v>
      </c>
      <c r="L14" s="38" t="s">
        <v>20</v>
      </c>
    </row>
    <row r="15" spans="1:13" ht="8.25" customHeight="1" thickBot="1" x14ac:dyDescent="0.35">
      <c r="A15" s="39"/>
      <c r="B15" s="40"/>
      <c r="C15" s="39"/>
      <c r="D15" s="39"/>
      <c r="E15" s="39"/>
      <c r="F15" s="39"/>
      <c r="G15" s="39"/>
      <c r="H15" s="39"/>
      <c r="I15" s="39"/>
      <c r="J15" s="41"/>
      <c r="K15" s="39"/>
      <c r="L15" s="39"/>
    </row>
    <row r="16" spans="1:13" ht="7.5" customHeight="1" x14ac:dyDescent="0.3"/>
    <row r="17" spans="1:13" x14ac:dyDescent="0.3">
      <c r="A17" s="22" t="s">
        <v>11</v>
      </c>
      <c r="B17" s="23" t="str">
        <f>VLOOKUP(L17,[1]LEDEN!A$1:E$65536,2,FALSE)</f>
        <v>VAN ACKER Frank</v>
      </c>
      <c r="C17" s="22"/>
      <c r="D17" s="22"/>
      <c r="E17" s="22"/>
      <c r="F17" s="22" t="s">
        <v>12</v>
      </c>
      <c r="G17" s="24" t="str">
        <f>VLOOKUP(L17,[1]LEDEN!A$1:E$65536,3,FALSE)</f>
        <v>WOH</v>
      </c>
      <c r="H17" s="24"/>
      <c r="I17" s="22"/>
      <c r="J17" s="25"/>
      <c r="K17" s="22"/>
      <c r="L17" s="26">
        <v>9271</v>
      </c>
    </row>
    <row r="18" spans="1:13" ht="6" customHeight="1" x14ac:dyDescent="0.3"/>
    <row r="19" spans="1:13" x14ac:dyDescent="0.3">
      <c r="F19" s="28"/>
      <c r="G19" s="28"/>
      <c r="H19" s="28">
        <v>2.2999999999999998</v>
      </c>
      <c r="I19" s="28" t="s">
        <v>15</v>
      </c>
      <c r="J19" s="30" t="s">
        <v>16</v>
      </c>
      <c r="K19" s="28" t="s">
        <v>17</v>
      </c>
      <c r="L19" s="28" t="s">
        <v>18</v>
      </c>
    </row>
    <row r="20" spans="1:13" x14ac:dyDescent="0.3">
      <c r="B20" s="31">
        <v>1</v>
      </c>
      <c r="C20" s="32" t="str">
        <f>VLOOKUP(M20,[1]LEDEN!A$1:E$65536,2,FALSE)</f>
        <v>WARLOP Luc</v>
      </c>
      <c r="D20" s="33"/>
      <c r="E20" s="33"/>
      <c r="F20" s="31">
        <v>2</v>
      </c>
      <c r="G20" s="31"/>
      <c r="H20" s="31">
        <v>18</v>
      </c>
      <c r="I20" s="31">
        <v>33</v>
      </c>
      <c r="J20" s="34">
        <f t="shared" ref="J20:J25" si="1">ROUNDDOWN(H20/I20,3)</f>
        <v>0.54500000000000004</v>
      </c>
      <c r="K20" s="31">
        <v>3</v>
      </c>
      <c r="L20" s="35"/>
      <c r="M20">
        <v>4759</v>
      </c>
    </row>
    <row r="21" spans="1:13" x14ac:dyDescent="0.3">
      <c r="B21" s="31">
        <v>2</v>
      </c>
      <c r="C21" s="32" t="str">
        <f>VLOOKUP(M21,[1]LEDEN!A$1:E$65536,2,FALSE)</f>
        <v>CARDOEN Kurt</v>
      </c>
      <c r="D21" s="33"/>
      <c r="E21" s="33"/>
      <c r="F21" s="31">
        <v>0</v>
      </c>
      <c r="G21" s="31"/>
      <c r="H21" s="31">
        <v>7</v>
      </c>
      <c r="I21" s="31">
        <v>48</v>
      </c>
      <c r="J21" s="34">
        <f t="shared" si="1"/>
        <v>0.14499999999999999</v>
      </c>
      <c r="K21" s="31">
        <v>1</v>
      </c>
      <c r="L21" s="42">
        <v>2</v>
      </c>
      <c r="M21">
        <v>9855</v>
      </c>
    </row>
    <row r="22" spans="1:13" x14ac:dyDescent="0.3">
      <c r="B22" s="31">
        <v>3</v>
      </c>
      <c r="C22" s="32" t="str">
        <f>VLOOKUP(M22,[1]LEDEN!A$1:E$65536,2,FALSE)</f>
        <v xml:space="preserve">ROELAND Juliaan </v>
      </c>
      <c r="D22" s="33"/>
      <c r="E22" s="33"/>
      <c r="F22" s="31">
        <v>2</v>
      </c>
      <c r="G22" s="31"/>
      <c r="H22" s="31">
        <v>18</v>
      </c>
      <c r="I22" s="31">
        <v>65</v>
      </c>
      <c r="J22" s="34">
        <f t="shared" si="1"/>
        <v>0.27600000000000002</v>
      </c>
      <c r="K22" s="31">
        <v>2</v>
      </c>
      <c r="L22" s="42"/>
      <c r="M22">
        <v>9531</v>
      </c>
    </row>
    <row r="23" spans="1:13" hidden="1" x14ac:dyDescent="0.3">
      <c r="B23" s="31"/>
      <c r="C23" s="32" t="e">
        <f>VLOOKUP(M23,[1]LEDEN!A$1:E$65536,2,FALSE)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 t="shared" si="1"/>
        <v>#DIV/0!</v>
      </c>
      <c r="K23" s="31"/>
      <c r="L23" s="42"/>
    </row>
    <row r="24" spans="1:13" x14ac:dyDescent="0.3">
      <c r="B24" s="31">
        <v>4</v>
      </c>
      <c r="C24" s="32" t="e">
        <f>VLOOKUP(M24,[1]LEDEN!A$1:E$65536,2,FALSE)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42"/>
    </row>
    <row r="25" spans="1:13" x14ac:dyDescent="0.3">
      <c r="E25" t="s">
        <v>19</v>
      </c>
      <c r="F25" s="36">
        <f>SUM(F20:F24)</f>
        <v>4</v>
      </c>
      <c r="G25" s="36">
        <f>SUM(G20:G24)</f>
        <v>0</v>
      </c>
      <c r="H25" s="36">
        <f>SUM(H20:H24)</f>
        <v>43</v>
      </c>
      <c r="I25" s="36">
        <f>SUM(I20:I24)</f>
        <v>146</v>
      </c>
      <c r="J25" s="37">
        <f t="shared" si="1"/>
        <v>0.29399999999999998</v>
      </c>
      <c r="K25" s="36">
        <f>MAX(K20:K24)</f>
        <v>3</v>
      </c>
      <c r="L25" s="38" t="s">
        <v>20</v>
      </c>
    </row>
    <row r="26" spans="1:13" ht="7.5" customHeight="1" thickBot="1" x14ac:dyDescent="0.35">
      <c r="A26" s="39"/>
      <c r="B26" s="40"/>
      <c r="C26" s="39"/>
      <c r="D26" s="39"/>
      <c r="E26" s="39"/>
      <c r="F26" s="39"/>
      <c r="G26" s="39"/>
      <c r="H26" s="39"/>
      <c r="I26" s="39"/>
      <c r="J26" s="41"/>
      <c r="K26" s="39"/>
      <c r="L26" s="39"/>
    </row>
    <row r="27" spans="1:13" ht="3.75" customHeight="1" x14ac:dyDescent="0.3"/>
    <row r="28" spans="1:13" x14ac:dyDescent="0.3">
      <c r="A28" s="22" t="s">
        <v>11</v>
      </c>
      <c r="B28" s="23" t="str">
        <f>VLOOKUP(L28,[1]LEDEN!A$1:E$65536,2,FALSE)</f>
        <v>WARLOP Luc</v>
      </c>
      <c r="C28" s="22"/>
      <c r="D28" s="22"/>
      <c r="E28" s="22"/>
      <c r="F28" s="22" t="s">
        <v>12</v>
      </c>
      <c r="G28" s="24" t="str">
        <f>VLOOKUP(L28,[1]LEDEN!A$1:E$65536,3,FALSE)</f>
        <v>DOS</v>
      </c>
      <c r="H28" s="24"/>
      <c r="I28" s="22"/>
      <c r="J28" s="25"/>
      <c r="K28" s="22"/>
      <c r="L28" s="26">
        <v>4759</v>
      </c>
    </row>
    <row r="29" spans="1:13" ht="7.5" customHeight="1" x14ac:dyDescent="0.3"/>
    <row r="30" spans="1:13" x14ac:dyDescent="0.3">
      <c r="F30" s="27" t="s">
        <v>13</v>
      </c>
      <c r="G30" s="28" t="s">
        <v>14</v>
      </c>
      <c r="H30" s="28">
        <v>2.2999999999999998</v>
      </c>
      <c r="I30" s="29" t="s">
        <v>15</v>
      </c>
      <c r="J30" s="30" t="s">
        <v>16</v>
      </c>
      <c r="K30" s="28" t="s">
        <v>17</v>
      </c>
      <c r="L30" s="28" t="s">
        <v>18</v>
      </c>
    </row>
    <row r="31" spans="1:13" x14ac:dyDescent="0.3">
      <c r="B31" s="31">
        <v>1</v>
      </c>
      <c r="C31" s="32" t="str">
        <f>VLOOKUP(M31,[1]LEDEN!A$1:E$65536,2,FALSE)</f>
        <v>VAN ACKER Frank</v>
      </c>
      <c r="D31" s="33"/>
      <c r="E31" s="33"/>
      <c r="F31" s="31">
        <v>0</v>
      </c>
      <c r="G31" s="31"/>
      <c r="H31" s="31">
        <v>12</v>
      </c>
      <c r="I31" s="31">
        <v>33</v>
      </c>
      <c r="J31" s="34">
        <f t="shared" ref="J31:J36" si="2">ROUNDDOWN(H31/I31,3)</f>
        <v>0.36299999999999999</v>
      </c>
      <c r="K31" s="31">
        <v>2</v>
      </c>
      <c r="L31" s="35"/>
      <c r="M31">
        <v>9271</v>
      </c>
    </row>
    <row r="32" spans="1:13" x14ac:dyDescent="0.3">
      <c r="B32" s="31">
        <v>2</v>
      </c>
      <c r="C32" s="32" t="str">
        <f>VLOOKUP(M32,[1]LEDEN!A$1:E$65536,2,FALSE)</f>
        <v xml:space="preserve">ROELAND Juliaan </v>
      </c>
      <c r="D32" s="33"/>
      <c r="E32" s="33"/>
      <c r="F32" s="31">
        <v>2</v>
      </c>
      <c r="G32" s="31"/>
      <c r="H32" s="31">
        <v>18</v>
      </c>
      <c r="I32" s="31">
        <v>65</v>
      </c>
      <c r="J32" s="34">
        <f t="shared" si="2"/>
        <v>0.27600000000000002</v>
      </c>
      <c r="K32" s="31">
        <v>3</v>
      </c>
      <c r="L32" s="42">
        <v>3</v>
      </c>
      <c r="M32">
        <v>9531</v>
      </c>
    </row>
    <row r="33" spans="1:13" hidden="1" x14ac:dyDescent="0.3">
      <c r="B33" s="31">
        <v>3</v>
      </c>
      <c r="C33" s="32" t="e">
        <f>VLOOKUP(M33,[1]LEDEN!A$1:E$65536,2,FALSE)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 t="shared" si="2"/>
        <v>#DIV/0!</v>
      </c>
      <c r="K33" s="31"/>
      <c r="L33" s="42"/>
    </row>
    <row r="34" spans="1:13" x14ac:dyDescent="0.3">
      <c r="B34" s="31">
        <v>3</v>
      </c>
      <c r="C34" s="32" t="str">
        <f>VLOOKUP(M34,[1]LEDEN!A$1:E$65536,2,FALSE)</f>
        <v>CARDOEN Kurt</v>
      </c>
      <c r="D34" s="33"/>
      <c r="E34" s="33"/>
      <c r="F34" s="31">
        <v>0</v>
      </c>
      <c r="G34" s="31"/>
      <c r="H34" s="31">
        <v>14</v>
      </c>
      <c r="I34" s="31">
        <v>40</v>
      </c>
      <c r="J34" s="34">
        <f t="shared" si="2"/>
        <v>0.35</v>
      </c>
      <c r="K34" s="31">
        <v>3</v>
      </c>
      <c r="L34" s="42"/>
      <c r="M34">
        <v>9855</v>
      </c>
    </row>
    <row r="35" spans="1:13" x14ac:dyDescent="0.3">
      <c r="B35" s="31">
        <v>4</v>
      </c>
      <c r="C35" s="32" t="e">
        <f>VLOOKUP(M35,[1]LEDEN!A$1:E$65536,2,FALSE)</f>
        <v>#N/A</v>
      </c>
      <c r="D35" s="33"/>
      <c r="E35" s="33"/>
      <c r="F35" s="31"/>
      <c r="G35" s="31"/>
      <c r="H35" s="31">
        <f>G35/8*7</f>
        <v>0</v>
      </c>
      <c r="I35" s="31"/>
      <c r="J35" s="34" t="e">
        <f t="shared" si="2"/>
        <v>#DIV/0!</v>
      </c>
      <c r="K35" s="31"/>
      <c r="L35" s="42"/>
    </row>
    <row r="36" spans="1:13" x14ac:dyDescent="0.3">
      <c r="E36" t="s">
        <v>19</v>
      </c>
      <c r="F36" s="36">
        <f>SUM(F31:F35)</f>
        <v>2</v>
      </c>
      <c r="G36" s="36">
        <f>SUM(G31:G35)</f>
        <v>0</v>
      </c>
      <c r="H36" s="36">
        <f>SUM(H31:H35)</f>
        <v>44</v>
      </c>
      <c r="I36" s="36">
        <f>SUM(I31:I35)</f>
        <v>138</v>
      </c>
      <c r="J36" s="37">
        <f t="shared" si="2"/>
        <v>0.318</v>
      </c>
      <c r="K36" s="36">
        <f>MAX(K31:K35)</f>
        <v>3</v>
      </c>
      <c r="L36" s="38" t="s">
        <v>20</v>
      </c>
    </row>
    <row r="37" spans="1:13" ht="6.75" customHeight="1" thickBot="1" x14ac:dyDescent="0.35">
      <c r="A37" s="39"/>
      <c r="B37" s="40"/>
      <c r="C37" s="39"/>
      <c r="D37" s="39"/>
      <c r="E37" s="39"/>
      <c r="F37" s="39"/>
      <c r="G37" s="39"/>
      <c r="H37" s="39"/>
      <c r="I37" s="39"/>
      <c r="J37" s="41"/>
      <c r="K37" s="39"/>
      <c r="L37" s="39"/>
    </row>
    <row r="38" spans="1:13" ht="6" customHeight="1" x14ac:dyDescent="0.3"/>
    <row r="39" spans="1:13" ht="13.5" customHeight="1" x14ac:dyDescent="0.3">
      <c r="A39" s="22" t="s">
        <v>11</v>
      </c>
      <c r="B39" s="23" t="str">
        <f>VLOOKUP(L39,[1]LEDEN!A$1:E$65536,2,FALSE)</f>
        <v xml:space="preserve">ROELAND Juliaan </v>
      </c>
      <c r="C39" s="22"/>
      <c r="D39" s="22"/>
      <c r="E39" s="22"/>
      <c r="F39" s="22" t="s">
        <v>12</v>
      </c>
      <c r="G39" s="24" t="str">
        <f>VLOOKUP(L39,[1]LEDEN!A$1:E$65536,3,FALSE)</f>
        <v>KGHOK</v>
      </c>
      <c r="H39" s="24"/>
      <c r="I39" s="22"/>
      <c r="J39" s="25"/>
      <c r="K39" s="22"/>
      <c r="L39" s="26">
        <v>9531</v>
      </c>
    </row>
    <row r="41" spans="1:13" x14ac:dyDescent="0.3">
      <c r="F41" s="27" t="s">
        <v>13</v>
      </c>
      <c r="G41" s="28" t="s">
        <v>14</v>
      </c>
      <c r="H41" s="28">
        <v>2.2999999999999998</v>
      </c>
      <c r="I41" s="29" t="s">
        <v>15</v>
      </c>
      <c r="J41" s="30" t="s">
        <v>16</v>
      </c>
      <c r="K41" s="28" t="s">
        <v>17</v>
      </c>
      <c r="L41" s="28" t="s">
        <v>18</v>
      </c>
    </row>
    <row r="42" spans="1:13" x14ac:dyDescent="0.3">
      <c r="B42" s="31">
        <v>1</v>
      </c>
      <c r="C42" s="32" t="str">
        <f>VLOOKUP(M42,[1]LEDEN!A$1:E$65536,2,FALSE)</f>
        <v>CARDOEN Kurt</v>
      </c>
      <c r="D42" s="33"/>
      <c r="E42" s="33"/>
      <c r="F42" s="31">
        <v>2</v>
      </c>
      <c r="G42" s="31"/>
      <c r="H42" s="31">
        <v>18</v>
      </c>
      <c r="I42" s="31">
        <v>56</v>
      </c>
      <c r="J42" s="34">
        <f t="shared" ref="J42:J47" si="3">ROUNDDOWN(H42/I42,3)</f>
        <v>0.32100000000000001</v>
      </c>
      <c r="K42" s="31">
        <v>2</v>
      </c>
      <c r="L42" s="35"/>
      <c r="M42">
        <v>9855</v>
      </c>
    </row>
    <row r="43" spans="1:13" x14ac:dyDescent="0.3">
      <c r="B43" s="31">
        <v>2</v>
      </c>
      <c r="C43" s="32" t="str">
        <f>VLOOKUP(M43,[1]LEDEN!A$1:E$65536,2,FALSE)</f>
        <v>WARLOP Luc</v>
      </c>
      <c r="D43" s="33"/>
      <c r="E43" s="33"/>
      <c r="F43" s="31">
        <v>0</v>
      </c>
      <c r="G43" s="31"/>
      <c r="H43" s="31">
        <v>17</v>
      </c>
      <c r="I43" s="31">
        <v>65</v>
      </c>
      <c r="J43" s="34">
        <f t="shared" si="3"/>
        <v>0.26100000000000001</v>
      </c>
      <c r="K43" s="31">
        <v>2</v>
      </c>
      <c r="L43" s="42">
        <v>4</v>
      </c>
      <c r="M43">
        <v>4759</v>
      </c>
    </row>
    <row r="44" spans="1:13" x14ac:dyDescent="0.3">
      <c r="B44" s="31">
        <v>3</v>
      </c>
      <c r="C44" s="32" t="str">
        <f>VLOOKUP(M44,[1]LEDEN!A$1:E$65536,2,FALSE)</f>
        <v>VAN ACKER Frank</v>
      </c>
      <c r="D44" s="33"/>
      <c r="E44" s="33"/>
      <c r="F44" s="31">
        <v>0</v>
      </c>
      <c r="G44" s="31"/>
      <c r="H44" s="31">
        <v>16</v>
      </c>
      <c r="I44" s="31">
        <v>65</v>
      </c>
      <c r="J44" s="34">
        <f t="shared" si="3"/>
        <v>0.246</v>
      </c>
      <c r="K44" s="31">
        <v>2</v>
      </c>
      <c r="L44" s="42"/>
      <c r="M44">
        <v>9271</v>
      </c>
    </row>
    <row r="45" spans="1:13" x14ac:dyDescent="0.3">
      <c r="B45" s="31">
        <v>4</v>
      </c>
      <c r="C45" s="32" t="e">
        <f>VLOOKUP(N45,[1]LEDEN!A$1:E$65536,2,FALSE)</f>
        <v>#N/A</v>
      </c>
      <c r="D45" s="33"/>
      <c r="E45" s="33"/>
      <c r="F45" s="31"/>
      <c r="G45" s="31"/>
      <c r="H45" s="31">
        <f>G45/8*7</f>
        <v>0</v>
      </c>
      <c r="I45" s="31"/>
      <c r="J45" s="34" t="e">
        <f t="shared" si="3"/>
        <v>#DIV/0!</v>
      </c>
      <c r="K45" s="31"/>
      <c r="L45" s="42"/>
    </row>
    <row r="46" spans="1:13" hidden="1" x14ac:dyDescent="0.3">
      <c r="B46" s="31">
        <v>5</v>
      </c>
      <c r="C46" s="32" t="e">
        <f>VLOOKUP(N46,[1]LEDEN!A$1:E$65536,2,FALSE)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 t="shared" si="3"/>
        <v>#DIV/0!</v>
      </c>
      <c r="K46" s="31"/>
      <c r="L46" s="42"/>
    </row>
    <row r="47" spans="1:13" x14ac:dyDescent="0.3">
      <c r="E47" t="s">
        <v>19</v>
      </c>
      <c r="F47" s="36">
        <f>SUM(F42:F46)</f>
        <v>2</v>
      </c>
      <c r="G47" s="36">
        <f>SUM(G42:G46)</f>
        <v>0</v>
      </c>
      <c r="H47" s="36">
        <f>SUM(H42:H46)</f>
        <v>51</v>
      </c>
      <c r="I47" s="36">
        <f>SUM(I42:I46)</f>
        <v>186</v>
      </c>
      <c r="J47" s="37">
        <f t="shared" si="3"/>
        <v>0.27400000000000002</v>
      </c>
      <c r="K47" s="36">
        <f>MAX(K42:K46)</f>
        <v>2</v>
      </c>
      <c r="L47" s="38" t="s">
        <v>20</v>
      </c>
    </row>
    <row r="48" spans="1:13" ht="4.5" customHeight="1" thickBot="1" x14ac:dyDescent="0.35">
      <c r="A48" s="39"/>
      <c r="B48" s="40"/>
      <c r="C48" s="39"/>
      <c r="D48" s="39"/>
      <c r="E48" s="39"/>
      <c r="F48" s="39"/>
      <c r="G48" s="39"/>
      <c r="H48" s="39"/>
      <c r="I48" s="39"/>
      <c r="J48" s="41"/>
      <c r="K48" s="39"/>
      <c r="L48" s="39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cp:lastPrinted>2019-03-21T19:28:30Z</cp:lastPrinted>
  <dcterms:created xsi:type="dcterms:W3CDTF">2019-03-10T10:36:03Z</dcterms:created>
  <dcterms:modified xsi:type="dcterms:W3CDTF">2019-03-21T19:29:53Z</dcterms:modified>
</cp:coreProperties>
</file>