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<sst xmlns="http://schemas.openxmlformats.org/spreadsheetml/2006/main" count="49" uniqueCount="21">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</sst>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-2"/>
      <sheetName val="SAMENVATTING"/>
      <sheetName val="Blad2"/>
      <sheetName val="databank"/>
      <sheetName val="dataweb"/>
      <sheetName val="LEDEN"/>
    </sheetNames>
    <sheetDataSet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14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41938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WERBROUCK Donald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4701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DESWARTE Franky</v>
      </c>
      <c r="D9" s="32"/>
      <c r="E9" s="32"/>
      <c r="F9" s="30">
        <v>2</v>
      </c>
      <c r="G9" s="30"/>
      <c r="H9" s="30">
        <v>70</v>
      </c>
      <c r="I9" s="30">
        <v>21</v>
      </c>
      <c r="J9" s="33">
        <f aca="true" t="shared" si="0" ref="J9:J14">ROUNDDOWN(H9/I9,2)</f>
        <v>3.33</v>
      </c>
      <c r="K9" s="30">
        <v>13</v>
      </c>
      <c r="L9" s="34"/>
      <c r="N9">
        <v>9270</v>
      </c>
    </row>
    <row r="10" spans="2:14" ht="15" customHeight="1">
      <c r="B10" s="30">
        <v>2</v>
      </c>
      <c r="C10" s="31" t="str">
        <f>VLOOKUP(N10,'[1]LEDEN'!A:E,2,FALSE)</f>
        <v>RONDELE Freddy</v>
      </c>
      <c r="D10" s="32"/>
      <c r="E10" s="32"/>
      <c r="F10" s="30">
        <v>2</v>
      </c>
      <c r="G10" s="30"/>
      <c r="H10" s="30">
        <v>70</v>
      </c>
      <c r="I10" s="30">
        <v>19</v>
      </c>
      <c r="J10" s="33">
        <f t="shared" si="0"/>
        <v>3.68</v>
      </c>
      <c r="K10" s="30">
        <v>25</v>
      </c>
      <c r="L10" s="35">
        <v>1</v>
      </c>
      <c r="N10">
        <v>7316</v>
      </c>
    </row>
    <row r="11" spans="2:14" ht="15" customHeight="1">
      <c r="B11" s="30">
        <v>3</v>
      </c>
      <c r="C11" s="31" t="str">
        <f>VLOOKUP(N11,'[1]LEDEN'!A:E,2,FALSE)</f>
        <v>VUYLSTEKE Gilbert</v>
      </c>
      <c r="D11" s="32"/>
      <c r="E11" s="32"/>
      <c r="F11" s="30">
        <v>2</v>
      </c>
      <c r="G11" s="30"/>
      <c r="H11" s="30">
        <v>70</v>
      </c>
      <c r="I11" s="30">
        <v>19</v>
      </c>
      <c r="J11" s="33">
        <f t="shared" si="0"/>
        <v>3.68</v>
      </c>
      <c r="K11" s="30">
        <v>10</v>
      </c>
      <c r="L11" s="35"/>
      <c r="N11">
        <v>7692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210</v>
      </c>
      <c r="I14" s="38">
        <f>SUM(I9:I13)</f>
        <v>59</v>
      </c>
      <c r="J14" s="39">
        <f t="shared" si="0"/>
        <v>3.55</v>
      </c>
      <c r="K14" s="38">
        <f>MAX(K9:K13)</f>
        <v>25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DESWARTE Franky</v>
      </c>
      <c r="C17" s="22"/>
      <c r="D17" s="22"/>
      <c r="E17" s="22"/>
      <c r="F17" s="22" t="s">
        <v>12</v>
      </c>
      <c r="G17" s="24" t="str">
        <f>VLOOKUP(L17,'[1]LEDEN'!A:E,3,FALSE)</f>
        <v>WOH</v>
      </c>
      <c r="H17" s="24"/>
      <c r="I17" s="22"/>
      <c r="J17" s="22"/>
      <c r="K17" s="22"/>
      <c r="L17" s="25">
        <v>9270</v>
      </c>
    </row>
    <row r="18" ht="6" customHeight="1"/>
    <row r="19" spans="6:12" ht="15">
      <c r="F19" s="27"/>
      <c r="G19" s="27"/>
      <c r="H19" s="27">
        <v>2.3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WERBROUCK Donald</v>
      </c>
      <c r="D20" s="32"/>
      <c r="E20" s="32"/>
      <c r="F20" s="30">
        <v>0</v>
      </c>
      <c r="G20" s="30"/>
      <c r="H20" s="30">
        <v>59</v>
      </c>
      <c r="I20" s="30">
        <v>21</v>
      </c>
      <c r="J20" s="33">
        <f aca="true" t="shared" si="1" ref="J20:J25">ROUNDDOWN(H20/I20,2)</f>
        <v>2.8</v>
      </c>
      <c r="K20" s="30">
        <v>12</v>
      </c>
      <c r="L20" s="34"/>
      <c r="N20">
        <v>4701</v>
      </c>
    </row>
    <row r="21" spans="2:14" ht="15">
      <c r="B21" s="30">
        <v>2</v>
      </c>
      <c r="C21" s="31" t="str">
        <f>VLOOKUP(N21,'[1]LEDEN'!A:E,2,FALSE)</f>
        <v>VUYLSTEKE Gilbert</v>
      </c>
      <c r="D21" s="32"/>
      <c r="E21" s="32"/>
      <c r="F21" s="30">
        <v>2</v>
      </c>
      <c r="G21" s="30"/>
      <c r="H21" s="30">
        <v>70</v>
      </c>
      <c r="I21" s="30">
        <v>22</v>
      </c>
      <c r="J21" s="33">
        <f t="shared" si="1"/>
        <v>3.18</v>
      </c>
      <c r="K21" s="30">
        <v>12</v>
      </c>
      <c r="L21" s="35">
        <v>2</v>
      </c>
      <c r="N21">
        <v>7692</v>
      </c>
    </row>
    <row r="22" spans="2:14" ht="15">
      <c r="B22" s="30">
        <v>3</v>
      </c>
      <c r="C22" s="31" t="str">
        <f>VLOOKUP(N22,'[1]LEDEN'!A:E,2,FALSE)</f>
        <v>RONDELE Freddy</v>
      </c>
      <c r="D22" s="32"/>
      <c r="E22" s="32"/>
      <c r="F22" s="30">
        <v>2</v>
      </c>
      <c r="G22" s="30"/>
      <c r="H22" s="30">
        <v>70</v>
      </c>
      <c r="I22" s="30">
        <v>19</v>
      </c>
      <c r="J22" s="33">
        <f t="shared" si="1"/>
        <v>3.68</v>
      </c>
      <c r="K22" s="30">
        <v>22</v>
      </c>
      <c r="L22" s="35"/>
      <c r="N22">
        <v>7316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199</v>
      </c>
      <c r="I25" s="38">
        <f>SUM(I20:I24)</f>
        <v>62</v>
      </c>
      <c r="J25" s="39">
        <f t="shared" si="1"/>
        <v>3.2</v>
      </c>
      <c r="K25" s="38">
        <f>MAX(K20:K24)</f>
        <v>22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VUYLSTEKE Gilbert</v>
      </c>
      <c r="C28" s="22"/>
      <c r="D28" s="22"/>
      <c r="E28" s="22"/>
      <c r="F28" s="22" t="s">
        <v>12</v>
      </c>
      <c r="G28" s="24" t="str">
        <f>VLOOKUP(L28,'[1]LEDEN'!A:E,3,FALSE)</f>
        <v>WOH</v>
      </c>
      <c r="H28" s="24"/>
      <c r="I28" s="22"/>
      <c r="J28" s="22"/>
      <c r="K28" s="22"/>
      <c r="L28" s="25">
        <v>7692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RONDELE Freddy</v>
      </c>
      <c r="D31" s="32"/>
      <c r="E31" s="32"/>
      <c r="F31" s="30">
        <v>2</v>
      </c>
      <c r="G31" s="30"/>
      <c r="H31" s="30">
        <v>70</v>
      </c>
      <c r="I31" s="30">
        <v>21</v>
      </c>
      <c r="J31" s="33">
        <f aca="true" t="shared" si="2" ref="J31:J36">ROUNDDOWN(H31/I31,2)</f>
        <v>3.33</v>
      </c>
      <c r="K31" s="30">
        <v>18</v>
      </c>
      <c r="L31" s="34"/>
      <c r="N31">
        <v>7316</v>
      </c>
    </row>
    <row r="32" spans="2:14" ht="15">
      <c r="B32" s="30">
        <v>2</v>
      </c>
      <c r="C32" s="31" t="str">
        <f>VLOOKUP(N32,'[1]LEDEN'!A:E,2,FALSE)</f>
        <v>DESWARTE Franky</v>
      </c>
      <c r="D32" s="32"/>
      <c r="E32" s="32"/>
      <c r="F32" s="30">
        <v>0</v>
      </c>
      <c r="G32" s="30"/>
      <c r="H32" s="30">
        <v>52</v>
      </c>
      <c r="I32" s="30">
        <v>22</v>
      </c>
      <c r="J32" s="33">
        <f t="shared" si="2"/>
        <v>2.36</v>
      </c>
      <c r="K32" s="30">
        <v>11</v>
      </c>
      <c r="L32" s="35">
        <v>3</v>
      </c>
      <c r="N32">
        <v>9270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WERBROUCK Donald</v>
      </c>
      <c r="D34" s="32"/>
      <c r="E34" s="32"/>
      <c r="F34" s="30">
        <v>0</v>
      </c>
      <c r="G34" s="30"/>
      <c r="H34" s="30">
        <v>58</v>
      </c>
      <c r="I34" s="30">
        <v>19</v>
      </c>
      <c r="J34" s="33">
        <f t="shared" si="2"/>
        <v>3.05</v>
      </c>
      <c r="K34" s="30">
        <v>9</v>
      </c>
      <c r="L34" s="35"/>
      <c r="N34">
        <v>4701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180</v>
      </c>
      <c r="I36" s="38">
        <f>SUM(I31:I35)</f>
        <v>62</v>
      </c>
      <c r="J36" s="39">
        <f t="shared" si="2"/>
        <v>2.9</v>
      </c>
      <c r="K36" s="38">
        <f>MAX(K31:K35)</f>
        <v>18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RONDELE Freddy</v>
      </c>
      <c r="C39" s="22"/>
      <c r="D39" s="22"/>
      <c r="E39" s="22"/>
      <c r="F39" s="22" t="s">
        <v>12</v>
      </c>
      <c r="G39" s="24" t="str">
        <f>VLOOKUP(L39,'[1]LEDEN'!A:E,3,FALSE)</f>
        <v>WOH</v>
      </c>
      <c r="H39" s="24"/>
      <c r="I39" s="22"/>
      <c r="J39" s="22"/>
      <c r="K39" s="22"/>
      <c r="L39" s="25">
        <v>7316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VUYLSTEKE Gilbert</v>
      </c>
      <c r="D42" s="32"/>
      <c r="E42" s="32"/>
      <c r="F42" s="30">
        <v>0</v>
      </c>
      <c r="G42" s="30"/>
      <c r="H42" s="30">
        <v>56</v>
      </c>
      <c r="I42" s="30">
        <v>21</v>
      </c>
      <c r="J42" s="33">
        <f aca="true" t="shared" si="3" ref="J42:J47">ROUNDDOWN(H42/I42,2)</f>
        <v>2.66</v>
      </c>
      <c r="K42" s="30">
        <v>7</v>
      </c>
      <c r="L42" s="34"/>
      <c r="N42">
        <v>7692</v>
      </c>
    </row>
    <row r="43" spans="2:14" ht="15">
      <c r="B43" s="30">
        <v>2</v>
      </c>
      <c r="C43" s="31" t="str">
        <f>VLOOKUP(N43,'[1]LEDEN'!A:E,2,FALSE)</f>
        <v>WERBROUCK Donald</v>
      </c>
      <c r="D43" s="32"/>
      <c r="E43" s="32"/>
      <c r="F43" s="30">
        <v>0</v>
      </c>
      <c r="G43" s="30"/>
      <c r="H43" s="30">
        <v>63</v>
      </c>
      <c r="I43" s="30">
        <v>19</v>
      </c>
      <c r="J43" s="33">
        <f t="shared" si="3"/>
        <v>3.31</v>
      </c>
      <c r="K43" s="30">
        <v>16</v>
      </c>
      <c r="L43" s="35">
        <v>4</v>
      </c>
      <c r="N43">
        <v>4701</v>
      </c>
    </row>
    <row r="44" spans="2:14" ht="15">
      <c r="B44" s="30">
        <v>3</v>
      </c>
      <c r="C44" s="31" t="str">
        <f>VLOOKUP(N44,'[1]LEDEN'!A:E,2,FALSE)</f>
        <v>DESWARTE Franky</v>
      </c>
      <c r="D44" s="32"/>
      <c r="E44" s="32"/>
      <c r="F44" s="30">
        <v>0</v>
      </c>
      <c r="G44" s="30"/>
      <c r="H44" s="30">
        <v>60</v>
      </c>
      <c r="I44" s="30">
        <v>19</v>
      </c>
      <c r="J44" s="33">
        <f t="shared" si="3"/>
        <v>3.15</v>
      </c>
      <c r="K44" s="30">
        <v>20</v>
      </c>
      <c r="L44" s="35"/>
      <c r="N44">
        <v>9270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179</v>
      </c>
      <c r="I47" s="38">
        <f>SUM(I42:I46)</f>
        <v>59</v>
      </c>
      <c r="J47" s="39">
        <f t="shared" si="3"/>
        <v>3.03</v>
      </c>
      <c r="K47" s="38">
        <f>MAX(K42:K46)</f>
        <v>20</v>
      </c>
      <c r="L47" s="40" t="s">
        <v>20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2014-10-29T18:18:19Z</cp:lastPrinted>
  <dcterms:created xsi:type="dcterms:W3CDTF">2014-10-29T18:18:12Z</dcterms:created>
  <dcterms:modified xsi:type="dcterms:W3CDTF">2014-10-29T18:18:56Z</dcterms:modified>
  <cp:category/>
  <cp:version/>
  <cp:contentType/>
  <cp:contentStatus/>
</cp:coreProperties>
</file>