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<sst xmlns="http://schemas.openxmlformats.org/spreadsheetml/2006/main" count="51" uniqueCount="22">
  <si>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</si>
  <si>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</si>
  <si>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</si>
  <si>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</si>
  <si>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3°&amp; 2° KLASSE KADER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</si>
  <si>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</si>
  <si>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</si>
  <si>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</si>
  <si>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</si>
  <si>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</si>
  <si>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</si>
  <si>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</si>
  <si>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</si>
  <si>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</si>
  <si>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</si>
  <si>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</si>
  <si>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</si>
  <si>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</si>
  <si>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</si>
  <si>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</si>
  <si>
    <t>KBC DOS Roeselare</t>
  </si>
  <si>
    <t>zuidwestvl.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</si>
</sst>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54</xdr:row>
      <xdr:rowOff>95250</xdr:rowOff>
    </xdr:from>
    <xdr:to>
      <xdr:col>11</xdr:col>
      <xdr:colOff>295275</xdr:colOff>
      <xdr:row>58</xdr:row>
      <xdr:rowOff>171450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134350"/>
          <a:ext cx="5457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4178</v>
          </cell>
          <cell r="B519" t="str">
            <v>BROUCKAERT Gerard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41980</v>
      </c>
      <c r="D3" s="11"/>
      <c r="E3" s="12" t="s">
        <v>7</v>
      </c>
      <c r="F3" s="13" t="s">
        <v>20</v>
      </c>
      <c r="G3" s="13"/>
      <c r="H3" s="13"/>
      <c r="I3" s="13"/>
      <c r="J3" s="14" t="s">
        <v>8</v>
      </c>
      <c r="K3" s="15" t="s">
        <v>21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9</v>
      </c>
      <c r="B6" s="23" t="str">
        <f>VLOOKUP(L6,'[1]LEDEN'!A:E,2,FALSE)</f>
        <v>DECOCK Stephan</v>
      </c>
      <c r="C6" s="22"/>
      <c r="D6" s="22"/>
      <c r="E6" s="22"/>
      <c r="F6" s="22" t="s">
        <v>10</v>
      </c>
      <c r="G6" s="24" t="str">
        <f>VLOOKUP(L6,'[1]LEDEN'!A:E,3,FALSE)</f>
        <v>K.GHOK</v>
      </c>
      <c r="H6" s="24"/>
      <c r="I6" s="22"/>
      <c r="J6" s="22"/>
      <c r="K6" s="22"/>
      <c r="L6" s="25">
        <v>9440</v>
      </c>
    </row>
    <row r="7" ht="6" customHeight="1"/>
    <row r="8" spans="6:12" ht="1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WERBROUCK Geert</v>
      </c>
      <c r="D9" s="32"/>
      <c r="E9" s="32"/>
      <c r="F9" s="30">
        <v>2</v>
      </c>
      <c r="G9" s="30"/>
      <c r="H9" s="30">
        <v>120</v>
      </c>
      <c r="I9" s="30">
        <v>8</v>
      </c>
      <c r="J9" s="33">
        <f aca="true" t="shared" si="0" ref="J9:J14">ROUNDDOWN(H9/I9,2)</f>
        <v>15</v>
      </c>
      <c r="K9" s="30">
        <v>50</v>
      </c>
      <c r="L9" s="34"/>
      <c r="N9">
        <v>7538</v>
      </c>
    </row>
    <row r="10" spans="2:14" ht="15" customHeight="1">
      <c r="B10" s="30">
        <v>2</v>
      </c>
      <c r="C10" s="31" t="str">
        <f>VLOOKUP(N10,'[1]LEDEN'!A:E,2,FALSE)</f>
        <v>BROUCKAERT Gerard</v>
      </c>
      <c r="D10" s="32"/>
      <c r="E10" s="32"/>
      <c r="F10" s="30">
        <v>2</v>
      </c>
      <c r="G10" s="30"/>
      <c r="H10" s="30">
        <v>120</v>
      </c>
      <c r="I10" s="30">
        <v>11</v>
      </c>
      <c r="J10" s="33">
        <f t="shared" si="0"/>
        <v>10.9</v>
      </c>
      <c r="K10" s="30">
        <v>26</v>
      </c>
      <c r="L10" s="35">
        <v>1</v>
      </c>
      <c r="N10">
        <v>4178</v>
      </c>
    </row>
    <row r="11" spans="2:14" ht="15" customHeight="1">
      <c r="B11" s="30">
        <v>3</v>
      </c>
      <c r="C11" s="31" t="str">
        <f>VLOOKUP(N11,'[1]LEDEN'!A:E,2,FALSE)</f>
        <v>DECEUNINCK Kurt</v>
      </c>
      <c r="D11" s="32"/>
      <c r="E11" s="32"/>
      <c r="F11" s="30">
        <v>2</v>
      </c>
      <c r="G11" s="30"/>
      <c r="H11" s="30">
        <v>120</v>
      </c>
      <c r="I11" s="30">
        <v>12</v>
      </c>
      <c r="J11" s="33">
        <f t="shared" si="0"/>
        <v>10</v>
      </c>
      <c r="K11" s="30">
        <v>33</v>
      </c>
      <c r="L11" s="35"/>
      <c r="N11">
        <v>8688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17</v>
      </c>
      <c r="F14" s="38">
        <f>SUM(F9:F13)</f>
        <v>6</v>
      </c>
      <c r="G14" s="38">
        <f>SUM(G9:G13)</f>
        <v>0</v>
      </c>
      <c r="H14" s="38">
        <f>SUM(H9:H13)</f>
        <v>360</v>
      </c>
      <c r="I14" s="38">
        <f>SUM(I9:I13)</f>
        <v>31</v>
      </c>
      <c r="J14" s="39">
        <f t="shared" si="0"/>
        <v>11.61</v>
      </c>
      <c r="K14" s="38">
        <f>MAX(K9:K13)</f>
        <v>50</v>
      </c>
      <c r="L14" s="40" t="s">
        <v>18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9</v>
      </c>
      <c r="B17" s="23" t="str">
        <f>VLOOKUP(L17,'[1]LEDEN'!A:E,2,FALSE)</f>
        <v>BROUCKAERT Gerard</v>
      </c>
      <c r="C17" s="22"/>
      <c r="D17" s="22"/>
      <c r="E17" s="22"/>
      <c r="F17" s="22" t="s">
        <v>10</v>
      </c>
      <c r="G17" s="24" t="str">
        <f>VLOOKUP(L17,'[1]LEDEN'!A:E,3,FALSE)</f>
        <v>DOS</v>
      </c>
      <c r="H17" s="24"/>
      <c r="I17" s="22"/>
      <c r="J17" s="22"/>
      <c r="K17" s="22"/>
      <c r="L17" s="25">
        <v>4178</v>
      </c>
    </row>
    <row r="18" ht="6" customHeight="1"/>
    <row r="19" spans="6:12" ht="1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5">
      <c r="B20" s="30">
        <v>1</v>
      </c>
      <c r="C20" s="31" t="str">
        <f>VLOOKUP(N20,'[1]LEDEN'!A:E,2,FALSE)</f>
        <v>DECEUNINCK Kurt</v>
      </c>
      <c r="D20" s="32"/>
      <c r="E20" s="32"/>
      <c r="F20" s="30">
        <v>0</v>
      </c>
      <c r="G20" s="30"/>
      <c r="H20" s="30">
        <v>64</v>
      </c>
      <c r="I20" s="30">
        <v>12</v>
      </c>
      <c r="J20" s="33">
        <f aca="true" t="shared" si="1" ref="J20:J25">ROUNDDOWN(H20/I20,2)</f>
        <v>5.33</v>
      </c>
      <c r="K20" s="30">
        <v>19</v>
      </c>
      <c r="L20" s="34"/>
      <c r="N20">
        <v>8688</v>
      </c>
    </row>
    <row r="21" spans="2:14" ht="15">
      <c r="B21" s="30">
        <v>2</v>
      </c>
      <c r="C21" s="31" t="str">
        <f>VLOOKUP(N21,'[1]LEDEN'!A:E,2,FALSE)</f>
        <v>DECOCK Stephan</v>
      </c>
      <c r="D21" s="32"/>
      <c r="E21" s="32"/>
      <c r="F21" s="30">
        <v>0</v>
      </c>
      <c r="G21" s="30"/>
      <c r="H21" s="30">
        <v>118</v>
      </c>
      <c r="I21" s="30">
        <v>11</v>
      </c>
      <c r="J21" s="33">
        <f t="shared" si="1"/>
        <v>10.72</v>
      </c>
      <c r="K21" s="30">
        <v>48</v>
      </c>
      <c r="L21" s="35">
        <v>2</v>
      </c>
      <c r="N21">
        <v>9440</v>
      </c>
    </row>
    <row r="22" spans="2:14" ht="15">
      <c r="B22" s="30">
        <v>3</v>
      </c>
      <c r="C22" s="31" t="str">
        <f>VLOOKUP(N22,'[1]LEDEN'!A:E,2,FALSE)</f>
        <v>WERBROUCK Geert</v>
      </c>
      <c r="D22" s="32"/>
      <c r="E22" s="32"/>
      <c r="F22" s="30">
        <v>2</v>
      </c>
      <c r="G22" s="30"/>
      <c r="H22" s="30">
        <v>120</v>
      </c>
      <c r="I22" s="30">
        <v>13</v>
      </c>
      <c r="J22" s="33">
        <f t="shared" si="1"/>
        <v>9.23</v>
      </c>
      <c r="K22" s="30">
        <v>32</v>
      </c>
      <c r="L22" s="35"/>
      <c r="N22">
        <v>7538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17</v>
      </c>
      <c r="F25" s="38">
        <f>SUM(F20:F24)</f>
        <v>2</v>
      </c>
      <c r="G25" s="38">
        <f>SUM(G20:G24)</f>
        <v>0</v>
      </c>
      <c r="H25" s="38">
        <f>SUM(H20:H24)</f>
        <v>302</v>
      </c>
      <c r="I25" s="38">
        <f>SUM(I20:I24)</f>
        <v>36</v>
      </c>
      <c r="J25" s="39">
        <f t="shared" si="1"/>
        <v>8.38</v>
      </c>
      <c r="K25" s="38">
        <f>MAX(K20:K24)</f>
        <v>48</v>
      </c>
      <c r="L25" s="40" t="s">
        <v>18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9</v>
      </c>
      <c r="B28" s="23" t="str">
        <f>VLOOKUP(L28,'[1]LEDEN'!A:E,2,FALSE)</f>
        <v>DECEUNINCK Kurt</v>
      </c>
      <c r="C28" s="22"/>
      <c r="D28" s="22"/>
      <c r="E28" s="22"/>
      <c r="F28" s="22" t="s">
        <v>10</v>
      </c>
      <c r="G28" s="24" t="str">
        <f>VLOOKUP(L28,'[1]LEDEN'!A:E,3,FALSE)</f>
        <v>K.GHOK</v>
      </c>
      <c r="H28" s="24"/>
      <c r="I28" s="22"/>
      <c r="J28" s="22"/>
      <c r="K28" s="22"/>
      <c r="L28" s="25">
        <v>8688</v>
      </c>
    </row>
    <row r="29" ht="7.5" customHeight="1"/>
    <row r="30" spans="6:12" ht="1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5">
      <c r="B31" s="30">
        <v>1</v>
      </c>
      <c r="C31" s="31" t="str">
        <f>VLOOKUP(N31,'[1]LEDEN'!A:E,2,FALSE)</f>
        <v>BROUCKAERT Gerard</v>
      </c>
      <c r="D31" s="32"/>
      <c r="E31" s="32"/>
      <c r="F31" s="30">
        <v>2</v>
      </c>
      <c r="G31" s="30"/>
      <c r="H31" s="30">
        <v>120</v>
      </c>
      <c r="I31" s="30">
        <v>12</v>
      </c>
      <c r="J31" s="33">
        <f aca="true" t="shared" si="2" ref="J31:J36">ROUNDDOWN(H31/I31,2)</f>
        <v>10</v>
      </c>
      <c r="K31" s="30">
        <v>29</v>
      </c>
      <c r="L31" s="34"/>
      <c r="N31">
        <v>4178</v>
      </c>
    </row>
    <row r="32" spans="2:14" ht="15">
      <c r="B32" s="30">
        <v>2</v>
      </c>
      <c r="C32" s="31" t="str">
        <f>VLOOKUP(N32,'[1]LEDEN'!A:E,2,FALSE)</f>
        <v>WERBROUCK Geert</v>
      </c>
      <c r="D32" s="32"/>
      <c r="E32" s="32"/>
      <c r="F32" s="30">
        <v>2</v>
      </c>
      <c r="G32" s="30"/>
      <c r="H32" s="30">
        <v>120</v>
      </c>
      <c r="I32" s="30">
        <v>19</v>
      </c>
      <c r="J32" s="33">
        <f t="shared" si="2"/>
        <v>6.31</v>
      </c>
      <c r="K32" s="30">
        <v>53</v>
      </c>
      <c r="L32" s="35">
        <v>3</v>
      </c>
      <c r="N32">
        <v>7538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DECOCK Stephan</v>
      </c>
      <c r="D34" s="32"/>
      <c r="E34" s="32"/>
      <c r="F34" s="30">
        <v>0</v>
      </c>
      <c r="G34" s="30"/>
      <c r="H34" s="30">
        <v>103</v>
      </c>
      <c r="I34" s="30">
        <v>12</v>
      </c>
      <c r="J34" s="33">
        <f t="shared" si="2"/>
        <v>8.58</v>
      </c>
      <c r="K34" s="30">
        <v>30</v>
      </c>
      <c r="L34" s="35"/>
      <c r="N34">
        <v>9440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17</v>
      </c>
      <c r="F36" s="38">
        <f>SUM(F31:F35)</f>
        <v>4</v>
      </c>
      <c r="G36" s="38">
        <f>SUM(G31:G35)</f>
        <v>0</v>
      </c>
      <c r="H36" s="38">
        <f>SUM(H31:H35)</f>
        <v>343</v>
      </c>
      <c r="I36" s="38">
        <f>SUM(I31:I35)</f>
        <v>43</v>
      </c>
      <c r="J36" s="39">
        <f t="shared" si="2"/>
        <v>7.97</v>
      </c>
      <c r="K36" s="38">
        <f>MAX(K31:K35)</f>
        <v>53</v>
      </c>
      <c r="L36" s="40" t="s">
        <v>19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WERBROUCK Geert</v>
      </c>
      <c r="C39" s="22"/>
      <c r="D39" s="22"/>
      <c r="E39" s="22"/>
      <c r="F39" s="22" t="s">
        <v>10</v>
      </c>
      <c r="G39" s="24" t="str">
        <f>VLOOKUP(L39,'[1]LEDEN'!A:E,3,FALSE)</f>
        <v>K.GHOK</v>
      </c>
      <c r="H39" s="24"/>
      <c r="I39" s="22"/>
      <c r="J39" s="22"/>
      <c r="K39" s="22"/>
      <c r="L39" s="25">
        <v>7538</v>
      </c>
    </row>
    <row r="41" spans="6:12" ht="1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5">
      <c r="B42" s="30">
        <v>1</v>
      </c>
      <c r="C42" s="31" t="str">
        <f>VLOOKUP(N42,'[1]LEDEN'!A:E,2,FALSE)</f>
        <v>DECOCK Stephan</v>
      </c>
      <c r="D42" s="32"/>
      <c r="E42" s="32"/>
      <c r="F42" s="30">
        <v>0</v>
      </c>
      <c r="G42" s="30"/>
      <c r="H42" s="30">
        <v>94</v>
      </c>
      <c r="I42" s="30">
        <v>8</v>
      </c>
      <c r="J42" s="33">
        <f aca="true" t="shared" si="3" ref="J42:J47">ROUNDDOWN(H42/I42,2)</f>
        <v>11.75</v>
      </c>
      <c r="K42" s="30">
        <v>35</v>
      </c>
      <c r="L42" s="34"/>
      <c r="N42">
        <v>9440</v>
      </c>
    </row>
    <row r="43" spans="2:14" ht="15">
      <c r="B43" s="30">
        <v>2</v>
      </c>
      <c r="C43" s="31" t="str">
        <f>VLOOKUP(N43,'[1]LEDEN'!A:E,2,FALSE)</f>
        <v>DECEUNINCK Kurt</v>
      </c>
      <c r="D43" s="32"/>
      <c r="E43" s="32"/>
      <c r="F43" s="30">
        <v>0</v>
      </c>
      <c r="G43" s="30"/>
      <c r="H43" s="30">
        <v>103</v>
      </c>
      <c r="I43" s="30">
        <v>19</v>
      </c>
      <c r="J43" s="33">
        <f t="shared" si="3"/>
        <v>5.42</v>
      </c>
      <c r="K43" s="30">
        <v>20</v>
      </c>
      <c r="L43" s="35">
        <v>4</v>
      </c>
      <c r="N43">
        <v>8688</v>
      </c>
    </row>
    <row r="44" spans="2:14" ht="15">
      <c r="B44" s="30">
        <v>3</v>
      </c>
      <c r="C44" s="31" t="str">
        <f>VLOOKUP(N44,'[1]LEDEN'!A:E,2,FALSE)</f>
        <v>BROUCKAERT Gerard</v>
      </c>
      <c r="D44" s="32"/>
      <c r="E44" s="32"/>
      <c r="F44" s="30">
        <v>0</v>
      </c>
      <c r="G44" s="30"/>
      <c r="H44" s="30">
        <v>76</v>
      </c>
      <c r="I44" s="30">
        <v>13</v>
      </c>
      <c r="J44" s="33">
        <f t="shared" si="3"/>
        <v>5.84</v>
      </c>
      <c r="K44" s="30">
        <v>22</v>
      </c>
      <c r="L44" s="35"/>
      <c r="N44">
        <v>4178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17</v>
      </c>
      <c r="F47" s="38">
        <f>SUM(F42:F46)</f>
        <v>0</v>
      </c>
      <c r="G47" s="38">
        <f>SUM(G42:G46)</f>
        <v>0</v>
      </c>
      <c r="H47" s="38">
        <f>SUM(H42:H46)</f>
        <v>273</v>
      </c>
      <c r="I47" s="38">
        <f>SUM(I42:I46)</f>
        <v>40</v>
      </c>
      <c r="J47" s="39">
        <f t="shared" si="3"/>
        <v>6.82</v>
      </c>
      <c r="K47" s="38">
        <f>MAX(K42:K46)</f>
        <v>35</v>
      </c>
      <c r="L47" s="40" t="s">
        <v>19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6" ht="15"/>
    <row r="57" ht="15"/>
    <row r="58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2014-12-08T19:13:10Z</dcterms:created>
  <dcterms:modified xsi:type="dcterms:W3CDTF">2014-12-08T19:15:07Z</dcterms:modified>
  <cp:category/>
  <cp:version/>
  <cp:contentType/>
  <cp:contentStatus/>
</cp:coreProperties>
</file>