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<sst xmlns="http://schemas.openxmlformats.org/spreadsheetml/2006/main" count="38" uniqueCount="38">
  <si>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GEWEST BEIDE - VLAANDEREN</t>
  </si>
  <si>
    <t>sportjaar :</t>
  </si>
  <si>
    <t>2012-2013</t>
  </si>
  <si>
    <t>DISTRICT :  ZUIDWESTVLAANDEREN</t>
  </si>
  <si>
    <t>KAMPIOENSCHAP VAN BELGIE : 8° VRIJSPEL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</si>
  <si>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</si>
  <si>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</si>
  <si>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</si>
  <si>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</si>
  <si>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</si>
  <si>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</si>
  <si>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</si>
  <si>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</si>
  <si>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</si>
  <si>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</si>
  <si>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</si>
  <si>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</si>
  <si>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 8° VRIJSPEL KLEIN BILJART</t>
  </si>
  <si>
    <t>* DEELNEMERS</t>
  </si>
  <si>
    <t xml:space="preserve">Al deze wedstrijden worden gespeeld in </t>
  </si>
  <si>
    <t>CBC DLS Roeselare, Ardooiesteenweg 50 te Roeselare</t>
  </si>
  <si>
    <t>Tel.: 051/24.79.74.</t>
  </si>
  <si>
    <t>vrijdag 9 november 2012 om 19u00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</si>
  <si>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</si>
  <si>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</si>
  <si>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</si>
  <si>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</si>
  <si>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</si>
  <si>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</si>
  <si>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</si>
  <si>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</si>
  <si>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</si>
  <si>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</si>
  <si>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8 &amp; 9/12/2012 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</si>
  <si>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</si>
  <si>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</si>
  <si>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9 oktober 2012</t>
  </si>
  <si>
    <t>uiterste speeldatum : zondag 11 november 2012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</si>
</sst>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30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1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0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24" fillId="33" borderId="13" xfId="54" applyFont="1" applyFill="1" applyBorder="1" applyAlignment="1">
      <alignment horizontal="left"/>
      <protection/>
    </xf>
    <xf numFmtId="0" fontId="24" fillId="34" borderId="0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18" fillId="33" borderId="15" xfId="54" applyFill="1" applyBorder="1" applyAlignment="1">
      <alignment horizontal="center"/>
      <protection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21" xfId="54" applyFont="1" applyBorder="1" applyAlignment="1">
      <alignment horizontal="left"/>
      <protection/>
    </xf>
    <xf numFmtId="0" fontId="34" fillId="0" borderId="22" xfId="54" applyFont="1" applyBorder="1" applyAlignment="1">
      <alignment horizontal="left"/>
      <protection/>
    </xf>
    <xf numFmtId="0" fontId="35" fillId="0" borderId="22" xfId="54" applyFont="1" applyBorder="1">
      <alignment/>
      <protection/>
    </xf>
    <xf numFmtId="0" fontId="35" fillId="0" borderId="22" xfId="54" applyFont="1" applyBorder="1" applyAlignment="1">
      <alignment horizontal="left"/>
      <protection/>
    </xf>
    <xf numFmtId="0" fontId="35" fillId="0" borderId="22" xfId="54" applyFont="1" applyBorder="1" applyAlignment="1">
      <alignment horizontal="center"/>
      <protection/>
    </xf>
    <xf numFmtId="1" fontId="35" fillId="0" borderId="22" xfId="54" applyNumberFormat="1" applyFont="1" applyBorder="1" applyAlignment="1">
      <alignment horizontal="center"/>
      <protection/>
    </xf>
    <xf numFmtId="0" fontId="33" fillId="0" borderId="22" xfId="54" applyFont="1" applyBorder="1">
      <alignment/>
      <protection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49</xdr:row>
      <xdr:rowOff>85725</xdr:rowOff>
    </xdr:from>
    <xdr:to>
      <xdr:col>15</xdr:col>
      <xdr:colOff>276225</xdr:colOff>
      <xdr:row>52</xdr:row>
      <xdr:rowOff>104775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620125"/>
          <a:ext cx="6029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8e%20vrij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Simen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7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31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7" customWidth="1"/>
    <col min="16" max="16" width="8.281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3"/>
      <c r="P2" s="15"/>
    </row>
    <row r="3" spans="1:16" ht="15">
      <c r="A3" s="16"/>
      <c r="B3" s="17"/>
      <c r="C3" s="18"/>
      <c r="D3" s="19"/>
      <c r="E3" s="19"/>
      <c r="F3" s="20"/>
      <c r="G3" s="21"/>
      <c r="H3" s="21"/>
      <c r="I3" s="21"/>
      <c r="J3" s="21"/>
      <c r="K3" s="22"/>
      <c r="L3" s="21"/>
      <c r="M3" s="14"/>
      <c r="N3" s="14"/>
      <c r="O3" s="23"/>
      <c r="P3" s="15"/>
    </row>
    <row r="4" spans="1:16" ht="15.75" thickBot="1">
      <c r="A4" s="24"/>
      <c r="B4" s="25" t="s">
        <v>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3:6" ht="12.75" customHeight="1">
      <c r="C5" s="28" t="s">
        <v>5</v>
      </c>
      <c r="D5" s="29"/>
      <c r="E5" s="29"/>
      <c r="F5" s="30"/>
    </row>
    <row r="6" ht="6" customHeight="1"/>
    <row r="7" spans="1:16" ht="18.75">
      <c r="A7" s="32" t="s">
        <v>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ht="6.75" customHeight="1"/>
    <row r="9" spans="2:15" ht="11.25" customHeight="1">
      <c r="B9"/>
      <c r="C9" s="33" t="s">
        <v>7</v>
      </c>
      <c r="D9" s="33" t="s">
        <v>8</v>
      </c>
      <c r="E9" s="33"/>
      <c r="F9" s="33" t="s">
        <v>9</v>
      </c>
      <c r="G9" s="33"/>
      <c r="H9" s="33"/>
      <c r="I9" s="27"/>
      <c r="J9" s="33" t="s">
        <v>10</v>
      </c>
      <c r="K9" s="34" t="s">
        <v>11</v>
      </c>
      <c r="L9" s="33" t="s">
        <v>12</v>
      </c>
      <c r="M9" s="33" t="s">
        <v>13</v>
      </c>
      <c r="N9" s="33" t="s">
        <v>14</v>
      </c>
      <c r="O9" s="33" t="s">
        <v>15</v>
      </c>
    </row>
    <row r="10" spans="2:15" ht="15">
      <c r="B10">
        <f>B9+1</f>
        <v>1</v>
      </c>
      <c r="C10" s="35">
        <v>8086</v>
      </c>
      <c r="D10" s="36" t="str">
        <f>VLOOKUP(C10,'[1]LEDEN'!A:C,2,FALSE)</f>
        <v>VANWAETERMULEN Bart</v>
      </c>
      <c r="F10" s="27" t="str">
        <f>VLOOKUP(C10,'[1]LEDEN'!A:C,3,FALSE)</f>
        <v>CBC-DLS</v>
      </c>
      <c r="J10" s="27">
        <v>6</v>
      </c>
      <c r="K10" s="37">
        <v>115</v>
      </c>
      <c r="L10" s="27">
        <v>67</v>
      </c>
      <c r="M10" s="38">
        <f aca="true" t="shared" si="0" ref="M10:M18">IF(L10&lt;&gt;"",(K10/L10)-0.005,"")</f>
        <v>1.7114179104477614</v>
      </c>
      <c r="N10" s="27">
        <v>14</v>
      </c>
      <c r="O10" s="27" t="str">
        <f>IF(M10&lt;1,"OG",IF(AND(M10&gt;=1,M10&lt;1.6),"MG",IF(AND(M10&gt;=1.6,M10&lt;2.2),"PR",IF(AND(M10&gt;=2.2,M10&lt;2.8),"DPR",IF(AND(M10&gt;=2.8,M10&lt;3.6),"DRPR","")))))</f>
        <v>PR</v>
      </c>
    </row>
    <row r="11" spans="2:15" ht="15">
      <c r="B11">
        <f>B10+1</f>
        <v>2</v>
      </c>
      <c r="C11" s="35">
        <v>9056</v>
      </c>
      <c r="D11" s="36" t="str">
        <f>VLOOKUP(C11,'[1]LEDEN'!A:C,2,FALSE)</f>
        <v>LALLEMAN Denis</v>
      </c>
      <c r="F11" s="27" t="str">
        <f>VLOOKUP(C11,'[1]LEDEN'!A:C,3,FALSE)</f>
        <v>WOH</v>
      </c>
      <c r="J11" s="27">
        <v>8</v>
      </c>
      <c r="K11" s="37">
        <v>120</v>
      </c>
      <c r="L11" s="27">
        <v>98</v>
      </c>
      <c r="M11" s="38">
        <f t="shared" si="0"/>
        <v>1.2194897959183675</v>
      </c>
      <c r="N11" s="27">
        <v>13</v>
      </c>
      <c r="O11" s="27" t="str">
        <f aca="true" t="shared" si="1" ref="O11:O20">IF(M11&lt;1,"OG",IF(AND(M11&gt;=1,M11&lt;1.6),"MG",IF(AND(M11&gt;=1.6,M11&lt;2.2),"PR",IF(AND(M11&gt;=2.2,M11&lt;2.8),"DPR",IF(AND(M11&gt;=2.8,M11&lt;3.6),"DRPR","")))))</f>
        <v>MG</v>
      </c>
    </row>
    <row r="12" spans="2:15" ht="15">
      <c r="B12">
        <f aca="true" t="shared" si="2" ref="B12:B18">B11+1</f>
        <v>3</v>
      </c>
      <c r="C12" s="35">
        <v>4117</v>
      </c>
      <c r="D12" s="36" t="str">
        <f>VLOOKUP(C12,'[1]LEDEN'!A:C,2,FALSE)</f>
        <v>DE SMET Jean-Pierre</v>
      </c>
      <c r="F12" s="27" t="str">
        <f>VLOOKUP(C12,'[1]LEDEN'!A:C,3,FALSE)</f>
        <v>RT</v>
      </c>
      <c r="J12" s="27">
        <v>8</v>
      </c>
      <c r="K12" s="37">
        <v>120</v>
      </c>
      <c r="L12" s="27">
        <v>106</v>
      </c>
      <c r="M12" s="38">
        <f t="shared" si="0"/>
        <v>1.1270754716981133</v>
      </c>
      <c r="N12" s="27">
        <v>10</v>
      </c>
      <c r="O12" s="27" t="str">
        <f t="shared" si="1"/>
        <v>MG</v>
      </c>
    </row>
    <row r="13" spans="2:15" ht="15">
      <c r="B13">
        <f t="shared" si="2"/>
        <v>4</v>
      </c>
      <c r="C13" s="35">
        <v>8878</v>
      </c>
      <c r="D13" s="36" t="str">
        <f>VLOOKUP(C13,'[1]LEDEN'!A:C,2,FALSE)</f>
        <v>D'HOOP Steven</v>
      </c>
      <c r="F13" s="27" t="str">
        <f>VLOOKUP(C13,'[1]LEDEN'!A:C,3,FALSE)</f>
        <v>WOH</v>
      </c>
      <c r="J13" s="27">
        <v>4</v>
      </c>
      <c r="K13" s="37">
        <v>110</v>
      </c>
      <c r="L13" s="27">
        <v>128</v>
      </c>
      <c r="M13" s="38">
        <f t="shared" si="0"/>
        <v>0.854375</v>
      </c>
      <c r="N13" s="27">
        <v>5</v>
      </c>
      <c r="O13" s="27" t="str">
        <f t="shared" si="1"/>
        <v>OG</v>
      </c>
    </row>
    <row r="14" spans="2:15" ht="15">
      <c r="B14">
        <f t="shared" si="2"/>
        <v>5</v>
      </c>
      <c r="C14" s="35">
        <v>8875</v>
      </c>
      <c r="D14" s="36" t="str">
        <f>VLOOKUP(C14,'[1]LEDEN'!A:C,2,FALSE)</f>
        <v>DEBUSSCHERE Dries</v>
      </c>
      <c r="F14" s="27" t="str">
        <f>VLOOKUP(C14,'[1]LEDEN'!A:C,3,FALSE)</f>
        <v>WOH</v>
      </c>
      <c r="J14" s="27">
        <v>4</v>
      </c>
      <c r="K14" s="37">
        <v>91</v>
      </c>
      <c r="L14" s="27">
        <v>159</v>
      </c>
      <c r="M14" s="38">
        <f t="shared" si="0"/>
        <v>0.5673270440251572</v>
      </c>
      <c r="N14" s="27">
        <v>5</v>
      </c>
      <c r="O14" s="27" t="str">
        <f t="shared" si="1"/>
        <v>OG</v>
      </c>
    </row>
    <row r="15" spans="2:15" ht="15">
      <c r="B15">
        <f t="shared" si="2"/>
        <v>6</v>
      </c>
      <c r="C15" s="35">
        <v>7689</v>
      </c>
      <c r="D15" s="36" t="str">
        <f>VLOOKUP(C15,'[1]LEDEN'!A:C,2,FALSE)</f>
        <v>BOSSAERT Dirk</v>
      </c>
      <c r="F15" s="27" t="str">
        <f>VLOOKUP(C15,'[1]LEDEN'!A:C,3,FALSE)</f>
        <v>K.GHOK</v>
      </c>
      <c r="J15" s="27">
        <v>2</v>
      </c>
      <c r="K15" s="37">
        <v>85</v>
      </c>
      <c r="L15" s="27">
        <v>89</v>
      </c>
      <c r="M15" s="38">
        <f t="shared" si="0"/>
        <v>0.9500561797752809</v>
      </c>
      <c r="N15" s="27">
        <v>6</v>
      </c>
      <c r="O15" s="27" t="str">
        <f t="shared" si="1"/>
        <v>OG</v>
      </c>
    </row>
    <row r="16" spans="2:15" ht="15">
      <c r="B16">
        <f t="shared" si="2"/>
        <v>7</v>
      </c>
      <c r="C16" s="35">
        <v>8879</v>
      </c>
      <c r="D16" s="36" t="str">
        <f>VLOOKUP(C16,'[1]LEDEN'!A:C,2,FALSE)</f>
        <v>D'HOOP Simen</v>
      </c>
      <c r="F16" s="27" t="str">
        <f>VLOOKUP(C16,'[1]LEDEN'!A:C,3,FALSE)</f>
        <v>WOH</v>
      </c>
      <c r="J16" s="27">
        <v>2</v>
      </c>
      <c r="K16" s="37">
        <v>84</v>
      </c>
      <c r="L16" s="27">
        <v>164</v>
      </c>
      <c r="M16" s="38">
        <f t="shared" si="0"/>
        <v>0.5071951219512195</v>
      </c>
      <c r="N16" s="27">
        <v>5</v>
      </c>
      <c r="O16" s="27" t="str">
        <f t="shared" si="1"/>
        <v>OG</v>
      </c>
    </row>
    <row r="17" spans="2:15" ht="15">
      <c r="B17">
        <f t="shared" si="2"/>
        <v>8</v>
      </c>
      <c r="C17" s="35">
        <v>8877</v>
      </c>
      <c r="D17" s="36" t="str">
        <f>VLOOKUP(C17,'[1]LEDEN'!A:C,2,FALSE)</f>
        <v>DECOSTER Lois</v>
      </c>
      <c r="F17" s="27" t="str">
        <f>VLOOKUP(C17,'[1]LEDEN'!A:C,3,FALSE)</f>
        <v>WOH</v>
      </c>
      <c r="J17" s="27">
        <v>2</v>
      </c>
      <c r="K17" s="37">
        <v>80</v>
      </c>
      <c r="L17" s="27">
        <v>175</v>
      </c>
      <c r="M17" s="38">
        <f t="shared" si="0"/>
        <v>0.4521428571428571</v>
      </c>
      <c r="N17" s="27">
        <v>5</v>
      </c>
      <c r="O17" s="27" t="str">
        <f t="shared" si="1"/>
        <v>OG</v>
      </c>
    </row>
    <row r="18" spans="2:15" ht="15">
      <c r="B18">
        <f t="shared" si="2"/>
        <v>9</v>
      </c>
      <c r="C18" s="35">
        <v>4715</v>
      </c>
      <c r="D18" s="36" t="str">
        <f>VLOOKUP(C18,'[1]LEDEN'!A:C,2,FALSE)</f>
        <v>LAMPE Guy</v>
      </c>
      <c r="F18" s="27" t="str">
        <f>VLOOKUP(C18,'[1]LEDEN'!A:C,3,FALSE)</f>
        <v>RT</v>
      </c>
      <c r="J18" s="27">
        <v>0</v>
      </c>
      <c r="K18" s="37">
        <v>50</v>
      </c>
      <c r="L18" s="27">
        <v>88</v>
      </c>
      <c r="M18" s="38">
        <f t="shared" si="0"/>
        <v>0.5631818181818182</v>
      </c>
      <c r="N18" s="27">
        <v>5</v>
      </c>
      <c r="O18" s="27" t="str">
        <f t="shared" si="1"/>
        <v>OG</v>
      </c>
    </row>
    <row r="19" spans="2:15" ht="15">
      <c r="B19"/>
      <c r="C19" s="35"/>
      <c r="D19" s="36"/>
      <c r="F19" s="27"/>
      <c r="J19" s="27"/>
      <c r="K19" s="37"/>
      <c r="L19" s="27"/>
      <c r="M19" s="38">
        <f>IF(L19&lt;&gt;"",(#REF!/L19)-0.005,"")</f>
      </c>
      <c r="N19" s="27"/>
      <c r="O19" s="27">
        <f t="shared" si="1"/>
      </c>
    </row>
    <row r="20" spans="2:15" ht="15">
      <c r="B20"/>
      <c r="C20" s="35">
        <v>7693</v>
      </c>
      <c r="D20" s="36" t="str">
        <f>VLOOKUP(C20,'[1]LEDEN'!A:C,2,FALSE)</f>
        <v>FAREZ Luc</v>
      </c>
      <c r="F20" s="27" t="str">
        <f>VLOOKUP(C20,'[1]LEDEN'!A:C,3,FALSE)</f>
        <v>RT</v>
      </c>
      <c r="J20" s="27" t="s">
        <v>16</v>
      </c>
      <c r="K20" s="37"/>
      <c r="L20" s="27"/>
      <c r="M20" s="38">
        <f>IF(L20&lt;&gt;"",(#REF!/L20)-0.005,"")</f>
      </c>
      <c r="N20" s="27"/>
      <c r="O20" s="27">
        <f t="shared" si="1"/>
      </c>
    </row>
    <row r="21" ht="15.75" thickBot="1"/>
    <row r="22" spans="2:16" ht="24" thickBot="1">
      <c r="B22" s="39" t="s">
        <v>17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2:16" ht="15">
      <c r="B23" s="42" t="s">
        <v>18</v>
      </c>
      <c r="D23" s="43"/>
      <c r="O23"/>
      <c r="P23" s="27"/>
    </row>
    <row r="24" spans="2:16" ht="15">
      <c r="B24">
        <v>1</v>
      </c>
      <c r="C24" s="35">
        <v>8086</v>
      </c>
      <c r="D24" s="36" t="str">
        <f>VLOOKUP(C24,'[1]LEDEN'!A:C,2,FALSE)</f>
        <v>VANWAETERMULEN Bart</v>
      </c>
      <c r="F24" s="27" t="str">
        <f>VLOOKUP(C24,'[1]LEDEN'!A:C,3,FALSE)</f>
        <v>CBC-DLS</v>
      </c>
      <c r="H24" s="44" t="s">
        <v>19</v>
      </c>
      <c r="O24"/>
      <c r="P24" s="27"/>
    </row>
    <row r="25" spans="2:16" ht="15">
      <c r="B25">
        <v>2</v>
      </c>
      <c r="C25" s="27">
        <v>9056</v>
      </c>
      <c r="D25" s="36" t="str">
        <f>VLOOKUP(C25,'[1]LEDEN'!A:C,2,FALSE)</f>
        <v>LALLEMAN Denis</v>
      </c>
      <c r="F25" s="27" t="str">
        <f>VLOOKUP(C25,'[1]LEDEN'!A:C,3,FALSE)</f>
        <v>WOH</v>
      </c>
      <c r="H25" s="44" t="s">
        <v>20</v>
      </c>
      <c r="O25"/>
      <c r="P25" s="27"/>
    </row>
    <row r="26" spans="2:16" ht="15">
      <c r="B26">
        <v>3</v>
      </c>
      <c r="C26" s="27">
        <v>4117</v>
      </c>
      <c r="D26" s="36" t="str">
        <f>VLOOKUP(C26,'[1]LEDEN'!A:C,2,FALSE)</f>
        <v>DE SMET Jean-Pierre</v>
      </c>
      <c r="F26" s="27" t="str">
        <f>VLOOKUP(C26,'[1]LEDEN'!A:C,3,FALSE)</f>
        <v>RT</v>
      </c>
      <c r="H26" s="44" t="s">
        <v>21</v>
      </c>
      <c r="O26"/>
      <c r="P26" s="27"/>
    </row>
    <row r="27" spans="2:16" ht="15">
      <c r="B27">
        <v>4</v>
      </c>
      <c r="C27" s="27">
        <v>8878</v>
      </c>
      <c r="D27" s="36" t="str">
        <f>VLOOKUP(C27,'[1]LEDEN'!A:C,2,FALSE)</f>
        <v>D'HOOP Steven</v>
      </c>
      <c r="F27" s="27" t="str">
        <f>VLOOKUP(C27,'[1]LEDEN'!A:C,3,FALSE)</f>
        <v>WOH</v>
      </c>
      <c r="H27" s="44" t="s">
        <v>22</v>
      </c>
      <c r="O27"/>
      <c r="P27" s="27"/>
    </row>
    <row r="28" spans="2:16" ht="15">
      <c r="B28"/>
      <c r="C28" s="27"/>
      <c r="O28"/>
      <c r="P28" s="27"/>
    </row>
    <row r="29" spans="2:16" ht="15">
      <c r="B29" s="45" t="s">
        <v>23</v>
      </c>
      <c r="C29" s="27"/>
      <c r="E29" s="46">
        <v>30</v>
      </c>
      <c r="O29"/>
      <c r="P29" s="27"/>
    </row>
    <row r="30" spans="2:16" ht="6" customHeight="1">
      <c r="B30"/>
      <c r="C30" s="27"/>
      <c r="O30"/>
      <c r="P30" s="27"/>
    </row>
    <row r="31" spans="2:16" ht="15">
      <c r="B31" s="46" t="s">
        <v>24</v>
      </c>
      <c r="C31" s="27"/>
      <c r="E31" s="47" t="s">
        <v>25</v>
      </c>
      <c r="F31" s="48"/>
      <c r="G31" s="49"/>
      <c r="H31" s="49"/>
      <c r="I31" s="49"/>
      <c r="J31" s="49"/>
      <c r="K31" s="50"/>
      <c r="M31" s="51">
        <v>1</v>
      </c>
      <c r="O31"/>
      <c r="P31" s="27"/>
    </row>
    <row r="32" spans="5:13" ht="15">
      <c r="E32" s="52" t="s">
        <v>26</v>
      </c>
      <c r="M32" s="51">
        <v>1</v>
      </c>
    </row>
    <row r="33" ht="6" customHeight="1"/>
    <row r="34" spans="2:5" ht="15">
      <c r="B34" s="45" t="s">
        <v>27</v>
      </c>
      <c r="E34" t="s">
        <v>28</v>
      </c>
    </row>
    <row r="35" ht="6" customHeight="1"/>
    <row r="36" spans="2:16" ht="15">
      <c r="B36" s="53" t="s">
        <v>29</v>
      </c>
      <c r="C36" s="54"/>
      <c r="D36" s="55"/>
      <c r="E36" s="55"/>
      <c r="F36" s="56"/>
      <c r="G36" s="57"/>
      <c r="H36" s="57"/>
      <c r="I36" s="57"/>
      <c r="J36" s="57"/>
      <c r="K36" s="58"/>
      <c r="L36" s="57"/>
      <c r="M36" s="55"/>
      <c r="N36" s="54"/>
      <c r="O36" s="59"/>
      <c r="P36" s="54"/>
    </row>
    <row r="37" spans="2:16" ht="6" customHeight="1">
      <c r="B37" s="57"/>
      <c r="C37" s="60"/>
      <c r="D37" s="55"/>
      <c r="E37" s="54"/>
      <c r="F37" s="54"/>
      <c r="G37" s="54"/>
      <c r="H37" s="54"/>
      <c r="I37" s="54"/>
      <c r="J37" s="54"/>
      <c r="K37" s="61"/>
      <c r="L37" s="54"/>
      <c r="M37" s="54"/>
      <c r="N37" s="54"/>
      <c r="O37" s="59"/>
      <c r="P37" s="54"/>
    </row>
    <row r="38" spans="2:16" ht="15">
      <c r="B38" s="62" t="s">
        <v>30</v>
      </c>
      <c r="C38" s="54"/>
      <c r="D38" s="54"/>
      <c r="E38" s="62"/>
      <c r="F38" s="62" t="s">
        <v>31</v>
      </c>
      <c r="G38" s="63"/>
      <c r="H38" s="62"/>
      <c r="I38" s="64"/>
      <c r="J38" s="64"/>
      <c r="K38" s="65"/>
      <c r="L38" s="62" t="s">
        <v>32</v>
      </c>
      <c r="M38" s="64"/>
      <c r="N38" s="62"/>
      <c r="O38" s="55"/>
      <c r="P38" s="54"/>
    </row>
    <row r="39" spans="2:16" ht="6" customHeight="1">
      <c r="B39" s="57"/>
      <c r="C39" s="54"/>
      <c r="D39" s="54"/>
      <c r="E39" s="62"/>
      <c r="F39" s="63"/>
      <c r="G39" s="63"/>
      <c r="H39" s="62"/>
      <c r="I39" s="64"/>
      <c r="J39" s="64"/>
      <c r="K39" s="65"/>
      <c r="L39" s="62"/>
      <c r="M39" s="64"/>
      <c r="N39" s="62"/>
      <c r="O39" s="55"/>
      <c r="P39" s="54"/>
    </row>
    <row r="40" spans="2:16" ht="15">
      <c r="B40" s="62" t="s">
        <v>33</v>
      </c>
      <c r="C40" s="62"/>
      <c r="D40" s="55"/>
      <c r="E40" s="55"/>
      <c r="F40" s="56"/>
      <c r="G40" s="57"/>
      <c r="H40" s="57"/>
      <c r="I40" s="57"/>
      <c r="J40" s="57"/>
      <c r="K40" s="58"/>
      <c r="L40" s="56"/>
      <c r="M40" s="55"/>
      <c r="N40" s="54"/>
      <c r="O40" s="59"/>
      <c r="P40" s="54"/>
    </row>
    <row r="41" spans="2:16" ht="6" customHeight="1">
      <c r="B41" s="66"/>
      <c r="C41" s="67"/>
      <c r="D41" s="68"/>
      <c r="E41" s="68"/>
      <c r="F41" s="69"/>
      <c r="G41" s="70"/>
      <c r="H41" s="70"/>
      <c r="I41" s="70"/>
      <c r="J41" s="70"/>
      <c r="K41" s="71"/>
      <c r="L41" s="69"/>
      <c r="M41" s="72"/>
      <c r="N41" s="73"/>
      <c r="O41" s="74"/>
      <c r="P41" s="73"/>
    </row>
    <row r="42" spans="2:16" ht="15">
      <c r="B42" s="75" t="s">
        <v>34</v>
      </c>
      <c r="C42" s="76"/>
      <c r="D42" s="77"/>
      <c r="E42" s="77"/>
      <c r="F42" s="78"/>
      <c r="G42" s="79"/>
      <c r="H42" s="79"/>
      <c r="I42" s="79"/>
      <c r="J42" s="79"/>
      <c r="K42" s="80"/>
      <c r="L42" s="78"/>
      <c r="M42" s="81"/>
      <c r="N42" s="82"/>
      <c r="O42" s="83"/>
      <c r="P42" s="84"/>
    </row>
    <row r="43" spans="2:16" ht="15">
      <c r="B43" s="85" t="s">
        <v>35</v>
      </c>
      <c r="C43" s="86"/>
      <c r="D43" s="86"/>
      <c r="E43" s="86"/>
      <c r="F43" s="86"/>
      <c r="G43" s="86"/>
      <c r="H43" s="86"/>
      <c r="I43" s="86"/>
      <c r="J43" s="86"/>
      <c r="K43" s="87"/>
      <c r="L43" s="86"/>
      <c r="M43" s="86"/>
      <c r="N43" s="86"/>
      <c r="O43" s="88"/>
      <c r="P43" s="89"/>
    </row>
    <row r="44" spans="2:16" ht="15">
      <c r="B44" s="59"/>
      <c r="C44" s="54"/>
      <c r="D44" s="54"/>
      <c r="E44" s="54"/>
      <c r="F44" s="54"/>
      <c r="G44" s="54"/>
      <c r="H44" s="54"/>
      <c r="I44" s="54"/>
      <c r="J44" s="54"/>
      <c r="K44" s="61"/>
      <c r="L44" s="54"/>
      <c r="M44" s="54"/>
      <c r="N44" s="54"/>
      <c r="O44" s="59"/>
      <c r="P44" s="54"/>
    </row>
    <row r="45" spans="2:16" ht="15">
      <c r="B45" s="36" t="s">
        <v>36</v>
      </c>
      <c r="C45" s="54"/>
      <c r="D45" s="54"/>
      <c r="E45" s="54"/>
      <c r="F45" s="54"/>
      <c r="G45" s="54"/>
      <c r="H45" s="54"/>
      <c r="I45" s="54"/>
      <c r="J45" s="36"/>
      <c r="K45" s="36"/>
      <c r="L45" s="54"/>
      <c r="M45" s="54"/>
      <c r="N45" s="54"/>
      <c r="O45" s="59"/>
      <c r="P45" s="54"/>
    </row>
    <row r="46" spans="2:16" ht="15">
      <c r="B46" s="90" t="s">
        <v>37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</row>
    <row r="47" ht="15">
      <c r="K47"/>
    </row>
    <row r="48" ht="15">
      <c r="K48"/>
    </row>
    <row r="51" ht="15"/>
    <row r="52" ht="15"/>
  </sheetData>
  <sheetProtection/>
  <mergeCells count="4">
    <mergeCell ref="C1:N1"/>
    <mergeCell ref="B4:P4"/>
    <mergeCell ref="A7:P7"/>
    <mergeCell ref="B22:P2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2012-10-10T08:54:58Z</dcterms:created>
  <dcterms:modified xsi:type="dcterms:W3CDTF">2012-10-10T08:56:26Z</dcterms:modified>
  <cp:category/>
  <cp:version/>
  <cp:contentType/>
  <cp:contentStatus/>
</cp:coreProperties>
</file>