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<sst xmlns="http://schemas.openxmlformats.org/spreadsheetml/2006/main" count="39" uniqueCount="39">
  <si>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</si>
  <si>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</si>
  <si>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2012-2013</t>
  </si>
  <si>
    <t>DISTRICT :  ZUIDWESTVLAANDEREN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</si>
  <si>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</si>
  <si>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</si>
  <si>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</si>
  <si>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</si>
  <si>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</si>
  <si>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</si>
  <si>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</si>
  <si>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</si>
  <si>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</si>
  <si>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</si>
  <si>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</si>
  <si>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</si>
  <si>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</si>
  <si>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3° BANDSTOTEN K.B.</t>
  </si>
  <si>
    <t>* DEELNEMERS</t>
  </si>
  <si>
    <t xml:space="preserve">Al deze wedstrijden worden gespeeld in </t>
  </si>
  <si>
    <t>KBC Gilde Hoger Op, Kortrijksestraat 19 te Heule</t>
  </si>
  <si>
    <t>Tel.: 0495/33.43.99.</t>
  </si>
  <si>
    <t>zaterdag 19 januari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</si>
  <si>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</si>
  <si>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</si>
  <si>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</si>
  <si>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</si>
  <si>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</si>
  <si>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</si>
  <si>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</si>
  <si>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</si>
  <si>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</si>
  <si>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</si>
  <si>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16 &amp; 17/03/2012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</si>
  <si>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</si>
  <si>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</si>
  <si>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</si>
  <si>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19 december 2012</t>
  </si>
  <si>
    <t>uiterste speeldatum : zondag 20 januari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</si>
</sst>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4" applyNumberFormat="1" applyFont="1" applyFill="1" applyBorder="1" applyAlignment="1">
      <alignment horizontal="center"/>
      <protection/>
    </xf>
    <xf numFmtId="0" fontId="0" fillId="34" borderId="14" xfId="0" applyFill="1" applyBorder="1" applyAlignment="1">
      <alignment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52</xdr:row>
      <xdr:rowOff>85725</xdr:rowOff>
    </xdr:from>
    <xdr:to>
      <xdr:col>15</xdr:col>
      <xdr:colOff>257175</xdr:colOff>
      <xdr:row>55</xdr:row>
      <xdr:rowOff>133350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972550"/>
          <a:ext cx="5991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5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16"/>
    </row>
    <row r="4" spans="1:16" ht="15.75" thickBot="1">
      <c r="A4" s="25"/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 thickBot="1"/>
    <row r="7" spans="1:16" ht="19.5" thickBot="1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ht="6.75" customHeight="1"/>
    <row r="9" spans="2:15" ht="11.25" customHeight="1">
      <c r="B9"/>
      <c r="C9" s="37" t="s">
        <v>7</v>
      </c>
      <c r="D9" s="37" t="s">
        <v>8</v>
      </c>
      <c r="E9" s="37"/>
      <c r="F9" s="37" t="s">
        <v>9</v>
      </c>
      <c r="G9" s="37"/>
      <c r="H9" s="37"/>
      <c r="I9" s="29"/>
      <c r="J9" s="37" t="s">
        <v>10</v>
      </c>
      <c r="K9" s="38" t="s">
        <v>11</v>
      </c>
      <c r="L9" s="37" t="s">
        <v>12</v>
      </c>
      <c r="M9" s="37" t="s">
        <v>13</v>
      </c>
      <c r="N9" s="37" t="s">
        <v>14</v>
      </c>
      <c r="O9" s="37" t="s">
        <v>15</v>
      </c>
    </row>
    <row r="10" spans="2:15" ht="15">
      <c r="B10">
        <f>B9+1</f>
        <v>1</v>
      </c>
      <c r="C10" s="39">
        <v>7538</v>
      </c>
      <c r="D10" s="40" t="str">
        <f>VLOOKUP(C10,'[1]LEDEN'!A:C,2,FALSE)</f>
        <v>WERBROUCK Geert</v>
      </c>
      <c r="F10" s="29" t="str">
        <f>VLOOKUP(C10,'[1]LEDEN'!A:C,3,FALSE)</f>
        <v>K.GHOK</v>
      </c>
      <c r="J10" s="29">
        <v>7</v>
      </c>
      <c r="K10" s="41">
        <v>220</v>
      </c>
      <c r="L10" s="29">
        <v>73</v>
      </c>
      <c r="M10" s="42">
        <f aca="true" t="shared" si="0" ref="M10:M24">IF(L10&lt;&gt;"",(K10/L10)-0.005,"")</f>
        <v>3.0086986301369865</v>
      </c>
      <c r="N10" s="29">
        <v>16</v>
      </c>
      <c r="O10" s="29" t="str">
        <f>IF(M10&lt;2.5,"OG",IF(AND(M10&gt;=2.5,M10&lt;3.5),"MG",IF(AND(M10&gt;=3.5,M10&lt;5),"PR",IF(AND(M10&gt;=5,M10&lt;7.5),"DPR",IF(M10&gt;=7.5,"DRPR","")))))</f>
        <v>MG</v>
      </c>
    </row>
    <row r="11" spans="2:15" ht="15">
      <c r="B11">
        <f>B10+1</f>
        <v>2</v>
      </c>
      <c r="C11" s="39">
        <v>9078</v>
      </c>
      <c r="D11" s="40" t="str">
        <f>VLOOKUP(C11,'[1]LEDEN'!A:C,2,FALSE)</f>
        <v>BEKAERT Bernhard</v>
      </c>
      <c r="F11" s="29" t="str">
        <f>VLOOKUP(C11,'[1]LEDEN'!A:C,3,FALSE)</f>
        <v>KK</v>
      </c>
      <c r="J11" s="29">
        <v>6</v>
      </c>
      <c r="K11" s="41">
        <v>192</v>
      </c>
      <c r="L11" s="29">
        <v>63</v>
      </c>
      <c r="M11" s="42">
        <f t="shared" si="0"/>
        <v>3.0426190476190476</v>
      </c>
      <c r="N11" s="29">
        <v>21</v>
      </c>
      <c r="O11" s="29" t="str">
        <f aca="true" t="shared" si="1" ref="O11:O26">IF(M11&lt;2.5,"OG",IF(AND(M11&gt;=2.5,M11&lt;3.5),"MG",IF(AND(M11&gt;=3.5,M11&lt;5),"PR",IF(AND(M11&gt;=5,M11&lt;7.5),"DPR",IF(M11&gt;=7.5,"DRPR","")))))</f>
        <v>MG</v>
      </c>
    </row>
    <row r="12" spans="2:15" ht="15">
      <c r="B12">
        <f aca="true" t="shared" si="2" ref="B12:B24">B11+1</f>
        <v>3</v>
      </c>
      <c r="C12" s="39">
        <v>7308</v>
      </c>
      <c r="D12" s="40" t="str">
        <f>VLOOKUP(C12,'[1]LEDEN'!A:C,2,FALSE)</f>
        <v>CLAUS Gino</v>
      </c>
      <c r="F12" s="29" t="str">
        <f>VLOOKUP(C12,'[1]LEDEN'!A:C,3,FALSE)</f>
        <v>K.GHOK</v>
      </c>
      <c r="J12" s="29">
        <v>6</v>
      </c>
      <c r="K12" s="41">
        <v>215</v>
      </c>
      <c r="L12" s="29">
        <v>76</v>
      </c>
      <c r="M12" s="42">
        <f t="shared" si="0"/>
        <v>2.8239473684210528</v>
      </c>
      <c r="N12" s="29">
        <v>17</v>
      </c>
      <c r="O12" s="29" t="str">
        <f t="shared" si="1"/>
        <v>MG</v>
      </c>
    </row>
    <row r="13" spans="2:15" ht="15">
      <c r="B13">
        <f t="shared" si="2"/>
        <v>4</v>
      </c>
      <c r="C13" s="39">
        <v>7315</v>
      </c>
      <c r="D13" s="40" t="str">
        <f>VLOOKUP(C13,'[1]LEDEN'!A:C,2,FALSE)</f>
        <v>EVERAERDT Corneel</v>
      </c>
      <c r="F13" s="29" t="str">
        <f>VLOOKUP(C13,'[1]LEDEN'!A:C,3,FALSE)</f>
        <v>WOH</v>
      </c>
      <c r="J13" s="29">
        <v>5</v>
      </c>
      <c r="K13" s="41">
        <v>204</v>
      </c>
      <c r="L13" s="29">
        <v>77</v>
      </c>
      <c r="M13" s="42">
        <f t="shared" si="0"/>
        <v>2.6443506493506495</v>
      </c>
      <c r="N13" s="29">
        <v>20</v>
      </c>
      <c r="O13" s="29" t="str">
        <f t="shared" si="1"/>
        <v>MG</v>
      </c>
    </row>
    <row r="14" spans="2:15" ht="15">
      <c r="B14">
        <f t="shared" si="2"/>
        <v>5</v>
      </c>
      <c r="C14" s="39">
        <v>4776</v>
      </c>
      <c r="D14" s="40" t="str">
        <f>VLOOKUP(C14,'[1]LEDEN'!A:C,2,FALSE)</f>
        <v>HOUTHAEVE Jean-Marie</v>
      </c>
      <c r="F14" s="29" t="str">
        <f>VLOOKUP(C14,'[1]LEDEN'!A:C,3,FALSE)</f>
        <v>DOS</v>
      </c>
      <c r="J14" s="29">
        <v>6</v>
      </c>
      <c r="K14" s="41">
        <v>200</v>
      </c>
      <c r="L14" s="29">
        <v>82</v>
      </c>
      <c r="M14" s="42">
        <f t="shared" si="0"/>
        <v>2.4340243902439025</v>
      </c>
      <c r="N14" s="29">
        <v>14</v>
      </c>
      <c r="O14" s="29" t="str">
        <f t="shared" si="1"/>
        <v>OG</v>
      </c>
    </row>
    <row r="15" spans="2:15" ht="15">
      <c r="B15">
        <f t="shared" si="2"/>
        <v>6</v>
      </c>
      <c r="C15" s="39">
        <v>4759</v>
      </c>
      <c r="D15" s="40" t="str">
        <f>VLOOKUP(C15,'[1]LEDEN'!A:C,2,FALSE)</f>
        <v>WARLOP Luc</v>
      </c>
      <c r="F15" s="29" t="str">
        <f>VLOOKUP(C15,'[1]LEDEN'!A:C,3,FALSE)</f>
        <v>DOS</v>
      </c>
      <c r="J15" s="29">
        <v>4</v>
      </c>
      <c r="K15" s="41">
        <v>188</v>
      </c>
      <c r="L15" s="29">
        <v>78</v>
      </c>
      <c r="M15" s="42">
        <f t="shared" si="0"/>
        <v>2.4052564102564102</v>
      </c>
      <c r="N15" s="29">
        <v>17</v>
      </c>
      <c r="O15" s="29" t="str">
        <f t="shared" si="1"/>
        <v>OG</v>
      </c>
    </row>
    <row r="16" spans="2:15" ht="15">
      <c r="B16">
        <f t="shared" si="2"/>
        <v>7</v>
      </c>
      <c r="C16" s="39">
        <v>6730</v>
      </c>
      <c r="D16" s="40" t="str">
        <f>VLOOKUP(C16,'[1]LEDEN'!A:C,2,FALSE)</f>
        <v>DENOULET Johan</v>
      </c>
      <c r="F16" s="29" t="str">
        <f>VLOOKUP(C16,'[1]LEDEN'!A:C,3,FALSE)</f>
        <v>KK</v>
      </c>
      <c r="J16" s="29">
        <v>4</v>
      </c>
      <c r="K16" s="41">
        <v>202</v>
      </c>
      <c r="L16" s="29">
        <v>84</v>
      </c>
      <c r="M16" s="42">
        <f t="shared" si="0"/>
        <v>2.3997619047619048</v>
      </c>
      <c r="N16" s="29">
        <v>12</v>
      </c>
      <c r="O16" s="29" t="str">
        <f t="shared" si="1"/>
        <v>OG</v>
      </c>
    </row>
    <row r="17" spans="2:15" ht="15">
      <c r="B17">
        <f t="shared" si="2"/>
        <v>8</v>
      </c>
      <c r="C17" s="39">
        <v>7019</v>
      </c>
      <c r="D17" s="40" t="str">
        <f>VLOOKUP(C17,'[1]LEDEN'!A:C,2,FALSE)</f>
        <v>VERMEERSCH Raf</v>
      </c>
      <c r="F17" s="29" t="str">
        <f>VLOOKUP(C17,'[1]LEDEN'!A:C,3,FALSE)</f>
        <v>VR </v>
      </c>
      <c r="J17" s="29">
        <v>4</v>
      </c>
      <c r="K17" s="41">
        <v>169</v>
      </c>
      <c r="L17" s="29">
        <v>74</v>
      </c>
      <c r="M17" s="42">
        <f t="shared" si="0"/>
        <v>2.278783783783784</v>
      </c>
      <c r="N17" s="29">
        <v>15</v>
      </c>
      <c r="O17" s="29" t="str">
        <f t="shared" si="1"/>
        <v>OG</v>
      </c>
    </row>
    <row r="18" spans="2:15" ht="15">
      <c r="B18">
        <f t="shared" si="2"/>
        <v>9</v>
      </c>
      <c r="C18" s="39">
        <v>4775</v>
      </c>
      <c r="D18" s="40" t="str">
        <f>VLOOKUP(C18,'[1]LEDEN'!A:C,2,FALSE)</f>
        <v>GOETHALS Didier</v>
      </c>
      <c r="F18" s="29" t="str">
        <f>VLOOKUP(C18,'[1]LEDEN'!A:C,3,FALSE)</f>
        <v>K.GHOK</v>
      </c>
      <c r="J18" s="29">
        <v>4</v>
      </c>
      <c r="K18" s="41">
        <v>171</v>
      </c>
      <c r="L18" s="29">
        <v>75</v>
      </c>
      <c r="M18" s="42">
        <f t="shared" si="0"/>
        <v>2.275</v>
      </c>
      <c r="N18" s="29">
        <v>13</v>
      </c>
      <c r="O18" s="29" t="str">
        <f t="shared" si="1"/>
        <v>OG</v>
      </c>
    </row>
    <row r="19" spans="2:15" ht="15">
      <c r="B19">
        <f t="shared" si="2"/>
        <v>10</v>
      </c>
      <c r="C19" s="39">
        <v>4799</v>
      </c>
      <c r="D19" s="40" t="str">
        <f>VLOOKUP(C19,'[1]LEDEN'!A:C,2,FALSE)</f>
        <v>VERCOUILLIE José</v>
      </c>
      <c r="F19" s="29" t="str">
        <f>VLOOKUP(C19,'[1]LEDEN'!A:C,3,FALSE)</f>
        <v>KK</v>
      </c>
      <c r="J19" s="29">
        <v>4</v>
      </c>
      <c r="K19" s="41">
        <v>185</v>
      </c>
      <c r="L19" s="29">
        <v>83</v>
      </c>
      <c r="M19" s="42">
        <f t="shared" si="0"/>
        <v>2.2239156626506027</v>
      </c>
      <c r="N19" s="29">
        <v>11</v>
      </c>
      <c r="O19" s="29" t="str">
        <f t="shared" si="1"/>
        <v>OG</v>
      </c>
    </row>
    <row r="20" spans="2:15" ht="15">
      <c r="B20">
        <f t="shared" si="2"/>
        <v>11</v>
      </c>
      <c r="C20" s="39">
        <v>8735</v>
      </c>
      <c r="D20" s="40" t="str">
        <f>VLOOKUP(C20,'[1]LEDEN'!A:C,2,FALSE)</f>
        <v>VAN DEN BUVERIE Eric</v>
      </c>
      <c r="F20" s="29" t="str">
        <f>VLOOKUP(C20,'[1]LEDEN'!A:C,3,FALSE)</f>
        <v>VR </v>
      </c>
      <c r="J20" s="29">
        <v>4</v>
      </c>
      <c r="K20" s="41">
        <v>211</v>
      </c>
      <c r="L20" s="29">
        <v>96</v>
      </c>
      <c r="M20" s="42">
        <f t="shared" si="0"/>
        <v>2.1929166666666666</v>
      </c>
      <c r="N20" s="29">
        <v>11</v>
      </c>
      <c r="O20" s="29" t="str">
        <f t="shared" si="1"/>
        <v>OG</v>
      </c>
    </row>
    <row r="21" spans="2:15" ht="15">
      <c r="B21">
        <f t="shared" si="2"/>
        <v>12</v>
      </c>
      <c r="C21" s="39">
        <v>4121</v>
      </c>
      <c r="D21" s="40" t="str">
        <f>VLOOKUP(C21,'[1]LEDEN'!A:C,2,FALSE)</f>
        <v>GYSELINCK Noël</v>
      </c>
      <c r="F21" s="29" t="str">
        <f>VLOOKUP(C21,'[1]LEDEN'!A:C,3,FALSE)</f>
        <v>WOH</v>
      </c>
      <c r="J21" s="29">
        <v>2</v>
      </c>
      <c r="K21" s="41">
        <v>182</v>
      </c>
      <c r="L21" s="29">
        <v>80</v>
      </c>
      <c r="M21" s="42">
        <f t="shared" si="0"/>
        <v>2.27</v>
      </c>
      <c r="N21" s="29">
        <v>10</v>
      </c>
      <c r="O21" s="29" t="str">
        <f t="shared" si="1"/>
        <v>OG</v>
      </c>
    </row>
    <row r="22" spans="2:15" ht="15">
      <c r="B22">
        <f t="shared" si="2"/>
        <v>13</v>
      </c>
      <c r="C22" s="29">
        <v>7821</v>
      </c>
      <c r="D22" s="40" t="str">
        <f>VLOOKUP(C22,'[1]LEDEN'!A:C,2,FALSE)</f>
        <v>VROMANT Marc</v>
      </c>
      <c r="F22" s="29" t="str">
        <f>VLOOKUP(C22,'[1]LEDEN'!A:C,3,FALSE)</f>
        <v>K.GHOK</v>
      </c>
      <c r="J22" s="29">
        <v>2</v>
      </c>
      <c r="K22" s="41">
        <v>156</v>
      </c>
      <c r="L22" s="29">
        <v>73</v>
      </c>
      <c r="M22" s="42">
        <f t="shared" si="0"/>
        <v>2.1319863013698632</v>
      </c>
      <c r="N22" s="29">
        <v>7</v>
      </c>
      <c r="O22" s="29" t="str">
        <f t="shared" si="1"/>
        <v>OG</v>
      </c>
    </row>
    <row r="23" spans="2:15" ht="15">
      <c r="B23">
        <f t="shared" si="2"/>
        <v>14</v>
      </c>
      <c r="C23" s="29">
        <v>8480</v>
      </c>
      <c r="D23" s="40" t="str">
        <f>VLOOKUP(C23,'[1]LEDEN'!A:C,2,FALSE)</f>
        <v>VANGANSBEKE Gerard</v>
      </c>
      <c r="F23" s="29" t="str">
        <f>VLOOKUP(C23,'[1]LEDEN'!A:C,3,FALSE)</f>
        <v>KK</v>
      </c>
      <c r="J23" s="29">
        <v>2</v>
      </c>
      <c r="K23" s="41">
        <v>191</v>
      </c>
      <c r="L23" s="29">
        <v>95</v>
      </c>
      <c r="M23" s="42">
        <f t="shared" si="0"/>
        <v>2.005526315789474</v>
      </c>
      <c r="N23" s="29">
        <v>11</v>
      </c>
      <c r="O23" s="29" t="str">
        <f t="shared" si="1"/>
        <v>OG</v>
      </c>
    </row>
    <row r="24" spans="2:15" ht="15">
      <c r="B24">
        <f t="shared" si="2"/>
        <v>15</v>
      </c>
      <c r="C24" s="29">
        <v>4763</v>
      </c>
      <c r="D24" s="40" t="str">
        <f>VLOOKUP(C24,'[1]LEDEN'!A:C,2,FALSE)</f>
        <v>CASTELEYN Rik</v>
      </c>
      <c r="F24" s="29" t="str">
        <f>VLOOKUP(C24,'[1]LEDEN'!A:C,3,FALSE)</f>
        <v>CBC-DLS</v>
      </c>
      <c r="J24" s="29">
        <v>0</v>
      </c>
      <c r="K24" s="41">
        <v>157</v>
      </c>
      <c r="L24" s="29">
        <v>85</v>
      </c>
      <c r="M24" s="42">
        <f t="shared" si="0"/>
        <v>1.842058823529412</v>
      </c>
      <c r="N24" s="29">
        <v>10</v>
      </c>
      <c r="O24" s="29" t="str">
        <f t="shared" si="1"/>
        <v>OG</v>
      </c>
    </row>
    <row r="25" spans="2:14" ht="15">
      <c r="B25"/>
      <c r="C25" s="29"/>
      <c r="D25" s="40"/>
      <c r="F25" s="29"/>
      <c r="J25" s="29"/>
      <c r="K25" s="41"/>
      <c r="L25" s="29"/>
      <c r="M25" s="42"/>
      <c r="N25" s="29"/>
    </row>
    <row r="26" spans="2:15" ht="15">
      <c r="B26"/>
      <c r="C26" s="29">
        <v>6722</v>
      </c>
      <c r="D26" s="40" t="str">
        <f>VLOOKUP(C26,'[1]LEDEN'!A:C,2,FALSE)</f>
        <v>GRYSON Dirk</v>
      </c>
      <c r="F26" s="29" t="str">
        <f>VLOOKUP(C26,'[1]LEDEN'!A:C,3,FALSE)</f>
        <v>WOH</v>
      </c>
      <c r="J26" s="29" t="s">
        <v>16</v>
      </c>
      <c r="K26" s="41"/>
      <c r="L26" s="29"/>
      <c r="M26" s="42">
        <f>IF(L26&lt;&gt;"",(#REF!/L26)-0.005,"")</f>
      </c>
      <c r="N26" s="29"/>
      <c r="O26" s="29" t="str">
        <f t="shared" si="1"/>
        <v>DRPR</v>
      </c>
    </row>
    <row r="27" ht="15.75" thickBot="1"/>
    <row r="28" spans="2:16" ht="24" thickBot="1">
      <c r="B28" s="4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2:16" ht="15">
      <c r="B29" s="46" t="s">
        <v>18</v>
      </c>
      <c r="D29" s="47"/>
      <c r="O29"/>
      <c r="P29" s="29"/>
    </row>
    <row r="30" spans="2:16" ht="15">
      <c r="B30">
        <v>1</v>
      </c>
      <c r="C30" s="39">
        <v>9078</v>
      </c>
      <c r="D30" s="40" t="str">
        <f>VLOOKUP(C30,'[1]LEDEN'!A:C,2,FALSE)</f>
        <v>BEKAERT Bernhard</v>
      </c>
      <c r="F30" s="29" t="str">
        <f>VLOOKUP(C30,'[1]LEDEN'!A:C,3,FALSE)</f>
        <v>KK</v>
      </c>
      <c r="H30" s="48" t="s">
        <v>19</v>
      </c>
      <c r="O30"/>
      <c r="P30" s="29"/>
    </row>
    <row r="31" spans="2:16" ht="15">
      <c r="B31">
        <v>2</v>
      </c>
      <c r="C31" s="29">
        <v>7538</v>
      </c>
      <c r="D31" s="40" t="str">
        <f>VLOOKUP(C31,'[1]LEDEN'!A:C,2,FALSE)</f>
        <v>WERBROUCK Geert</v>
      </c>
      <c r="F31" s="29" t="str">
        <f>VLOOKUP(C31,'[1]LEDEN'!A:C,3,FALSE)</f>
        <v>K.GHOK</v>
      </c>
      <c r="H31" s="48" t="s">
        <v>20</v>
      </c>
      <c r="O31"/>
      <c r="P31" s="29"/>
    </row>
    <row r="32" spans="2:16" ht="15">
      <c r="B32">
        <v>3</v>
      </c>
      <c r="C32" s="29">
        <v>7308</v>
      </c>
      <c r="D32" s="40" t="str">
        <f>VLOOKUP(C32,'[1]LEDEN'!A:C,2,FALSE)</f>
        <v>CLAUS Gino</v>
      </c>
      <c r="F32" s="29" t="str">
        <f>VLOOKUP(C32,'[1]LEDEN'!A:C,3,FALSE)</f>
        <v>K.GHOK</v>
      </c>
      <c r="H32" s="48" t="s">
        <v>21</v>
      </c>
      <c r="O32"/>
      <c r="P32" s="29"/>
    </row>
    <row r="33" spans="2:16" ht="15">
      <c r="B33">
        <v>4</v>
      </c>
      <c r="C33" s="29">
        <v>7315</v>
      </c>
      <c r="D33" s="40" t="str">
        <f>VLOOKUP(C33,'[1]LEDEN'!A:C,2,FALSE)</f>
        <v>EVERAERDT Corneel</v>
      </c>
      <c r="F33" s="29" t="str">
        <f>VLOOKUP(C33,'[1]LEDEN'!A:C,3,FALSE)</f>
        <v>WOH</v>
      </c>
      <c r="H33" s="48" t="s">
        <v>22</v>
      </c>
      <c r="O33"/>
      <c r="P33" s="29"/>
    </row>
    <row r="34" ht="6" customHeight="1"/>
    <row r="35" spans="2:16" ht="15">
      <c r="B35" s="49" t="s">
        <v>23</v>
      </c>
      <c r="C35" s="29"/>
      <c r="E35" s="50">
        <v>55</v>
      </c>
      <c r="O35"/>
      <c r="P35" s="29"/>
    </row>
    <row r="36" spans="2:16" ht="6" customHeight="1">
      <c r="B36"/>
      <c r="C36" s="29"/>
      <c r="O36"/>
      <c r="P36" s="29"/>
    </row>
    <row r="37" spans="2:16" ht="15">
      <c r="B37" s="50" t="s">
        <v>24</v>
      </c>
      <c r="C37" s="29"/>
      <c r="E37" s="51" t="s">
        <v>25</v>
      </c>
      <c r="F37" s="52"/>
      <c r="G37" s="53"/>
      <c r="H37" s="53"/>
      <c r="I37" s="53"/>
      <c r="J37" s="53"/>
      <c r="K37" s="54"/>
      <c r="M37" s="55">
        <v>2.5</v>
      </c>
      <c r="O37"/>
      <c r="P37" s="29"/>
    </row>
    <row r="38" spans="5:13" ht="15">
      <c r="E38" s="56" t="s">
        <v>26</v>
      </c>
      <c r="M38" s="55">
        <v>2.5</v>
      </c>
    </row>
    <row r="39" ht="6" customHeight="1"/>
    <row r="40" spans="2:5" ht="15">
      <c r="B40" s="49" t="s">
        <v>27</v>
      </c>
      <c r="E40" t="s">
        <v>28</v>
      </c>
    </row>
    <row r="41" ht="6" customHeight="1"/>
    <row r="42" spans="2:16" ht="15">
      <c r="B42" s="57" t="s">
        <v>29</v>
      </c>
      <c r="C42" s="58"/>
      <c r="D42" s="59"/>
      <c r="E42" s="59"/>
      <c r="F42" s="60"/>
      <c r="G42" s="61"/>
      <c r="H42" s="61"/>
      <c r="I42" s="61"/>
      <c r="J42" s="61"/>
      <c r="K42" s="62"/>
      <c r="L42" s="61"/>
      <c r="M42" s="59"/>
      <c r="N42" s="58"/>
      <c r="O42" s="63"/>
      <c r="P42" s="58"/>
    </row>
    <row r="43" spans="2:16" ht="6" customHeight="1">
      <c r="B43" s="61"/>
      <c r="C43" s="64"/>
      <c r="D43" s="59"/>
      <c r="E43" s="58"/>
      <c r="F43" s="58"/>
      <c r="G43" s="58"/>
      <c r="H43" s="58"/>
      <c r="I43" s="58"/>
      <c r="J43" s="58"/>
      <c r="K43" s="65"/>
      <c r="L43" s="58"/>
      <c r="M43" s="58"/>
      <c r="N43" s="58"/>
      <c r="O43" s="63"/>
      <c r="P43" s="58"/>
    </row>
    <row r="44" spans="2:16" ht="15">
      <c r="B44" s="66" t="s">
        <v>30</v>
      </c>
      <c r="C44" s="58"/>
      <c r="D44" s="58"/>
      <c r="E44" s="66"/>
      <c r="F44" s="66" t="s">
        <v>31</v>
      </c>
      <c r="G44" s="67"/>
      <c r="H44" s="66"/>
      <c r="I44" s="68"/>
      <c r="J44" s="68"/>
      <c r="K44" s="69"/>
      <c r="L44" s="66" t="s">
        <v>32</v>
      </c>
      <c r="M44" s="68"/>
      <c r="N44" s="66"/>
      <c r="O44" s="59"/>
      <c r="P44" s="58"/>
    </row>
    <row r="45" spans="2:16" ht="6" customHeight="1">
      <c r="B45" s="61"/>
      <c r="C45" s="58"/>
      <c r="D45" s="58"/>
      <c r="E45" s="66"/>
      <c r="F45" s="67"/>
      <c r="G45" s="67"/>
      <c r="H45" s="66"/>
      <c r="I45" s="68"/>
      <c r="J45" s="68"/>
      <c r="K45" s="69"/>
      <c r="L45" s="66"/>
      <c r="M45" s="68"/>
      <c r="N45" s="66"/>
      <c r="O45" s="59"/>
      <c r="P45" s="58"/>
    </row>
    <row r="46" spans="2:16" ht="15">
      <c r="B46" s="66" t="s">
        <v>33</v>
      </c>
      <c r="C46" s="66"/>
      <c r="D46" s="59"/>
      <c r="E46" s="59"/>
      <c r="F46" s="60"/>
      <c r="G46" s="61"/>
      <c r="H46" s="61"/>
      <c r="I46" s="61"/>
      <c r="J46" s="61"/>
      <c r="K46" s="62"/>
      <c r="L46" s="60"/>
      <c r="M46" s="59"/>
      <c r="N46" s="58"/>
      <c r="O46" s="63"/>
      <c r="P46" s="58"/>
    </row>
    <row r="47" spans="2:16" ht="15">
      <c r="B47" s="66" t="s">
        <v>34</v>
      </c>
      <c r="C47" s="66"/>
      <c r="D47" s="59"/>
      <c r="E47" s="59"/>
      <c r="F47" s="60"/>
      <c r="G47" s="61"/>
      <c r="H47" s="61"/>
      <c r="I47" s="61"/>
      <c r="J47" s="61"/>
      <c r="K47" s="62"/>
      <c r="L47" s="60"/>
      <c r="M47" s="59"/>
      <c r="N47" s="58"/>
      <c r="O47" s="63"/>
      <c r="P47" s="58"/>
    </row>
    <row r="48" spans="2:16" ht="6" customHeight="1">
      <c r="B48" s="70"/>
      <c r="C48" s="71"/>
      <c r="D48" s="72"/>
      <c r="E48" s="72"/>
      <c r="F48" s="73"/>
      <c r="G48" s="74"/>
      <c r="H48" s="74"/>
      <c r="I48" s="74"/>
      <c r="J48" s="74"/>
      <c r="K48" s="75"/>
      <c r="L48" s="73"/>
      <c r="M48" s="76"/>
      <c r="N48" s="77"/>
      <c r="O48" s="78"/>
      <c r="P48" s="77"/>
    </row>
    <row r="49" spans="2:16" ht="15">
      <c r="B49" s="79" t="s">
        <v>35</v>
      </c>
      <c r="C49" s="80"/>
      <c r="D49" s="81"/>
      <c r="E49" s="81"/>
      <c r="F49" s="82"/>
      <c r="G49" s="83"/>
      <c r="H49" s="83"/>
      <c r="I49" s="83"/>
      <c r="J49" s="83"/>
      <c r="K49" s="84"/>
      <c r="L49" s="82"/>
      <c r="M49" s="85"/>
      <c r="N49" s="86"/>
      <c r="O49" s="87"/>
      <c r="P49" s="88"/>
    </row>
    <row r="50" spans="2:16" ht="15">
      <c r="B50" s="89" t="s">
        <v>36</v>
      </c>
      <c r="C50" s="90"/>
      <c r="D50" s="90"/>
      <c r="E50" s="90"/>
      <c r="F50" s="90"/>
      <c r="G50" s="90"/>
      <c r="H50" s="90"/>
      <c r="I50" s="90"/>
      <c r="J50" s="90"/>
      <c r="K50" s="91"/>
      <c r="L50" s="90"/>
      <c r="M50" s="90"/>
      <c r="N50" s="90"/>
      <c r="O50" s="92"/>
      <c r="P50" s="93"/>
    </row>
    <row r="51" spans="2:16" ht="6" customHeight="1">
      <c r="B51" s="63"/>
      <c r="C51" s="58"/>
      <c r="D51" s="58"/>
      <c r="E51" s="58"/>
      <c r="F51" s="58"/>
      <c r="G51" s="58"/>
      <c r="H51" s="58"/>
      <c r="I51" s="58"/>
      <c r="J51" s="58"/>
      <c r="K51" s="65"/>
      <c r="L51" s="58"/>
      <c r="M51" s="58"/>
      <c r="N51" s="58"/>
      <c r="O51" s="63"/>
      <c r="P51" s="58"/>
    </row>
    <row r="52" spans="2:16" ht="15">
      <c r="B52" s="40" t="s">
        <v>37</v>
      </c>
      <c r="C52" s="58"/>
      <c r="D52" s="58"/>
      <c r="E52" s="58"/>
      <c r="F52" s="58"/>
      <c r="G52" s="58"/>
      <c r="H52" s="58"/>
      <c r="I52" s="58"/>
      <c r="J52" s="40" t="s">
        <v>38</v>
      </c>
      <c r="K52" s="40"/>
      <c r="L52" s="58"/>
      <c r="M52" s="58"/>
      <c r="N52" s="58"/>
      <c r="O52" s="63"/>
      <c r="P52" s="58"/>
    </row>
    <row r="53" spans="2:16" ht="15">
      <c r="B53" s="40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ht="6" customHeight="1">
      <c r="K54"/>
    </row>
    <row r="55" ht="15">
      <c r="K55"/>
    </row>
    <row r="56" ht="15">
      <c r="K56"/>
    </row>
    <row r="57" ht="15">
      <c r="K57"/>
    </row>
    <row r="58" ht="15">
      <c r="K58"/>
    </row>
    <row r="59" ht="15">
      <c r="K59"/>
    </row>
  </sheetData>
  <sheetProtection/>
  <mergeCells count="5">
    <mergeCell ref="C1:N1"/>
    <mergeCell ref="N2:O2"/>
    <mergeCell ref="B4:P4"/>
    <mergeCell ref="A7:P7"/>
    <mergeCell ref="B28:P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2012-12-19T20:46:35Z</dcterms:created>
  <dcterms:modified xsi:type="dcterms:W3CDTF">2012-12-19T20:47:46Z</dcterms:modified>
  <cp:category/>
  <cp:version/>
  <cp:contentType/>
  <cp:contentStatus/>
</cp:coreProperties>
</file>