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<sst xmlns="http://schemas.openxmlformats.org/spreadsheetml/2006/main" count="41" uniqueCount="39">
  <si>
    <t>GEWEST BEIDE - VLAANDEREN</t>
  </si>
  <si>
    <t>sportjaar :</t>
  </si>
  <si>
    <t>2012-2013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</si>
  <si>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</si>
  <si>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</si>
  <si>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</si>
  <si>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</si>
  <si>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</si>
  <si>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</si>
  <si>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</si>
  <si>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</si>
  <si>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</si>
  <si>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</si>
  <si>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</si>
  <si>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</si>
  <si>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</si>
  <si>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</si>
  <si>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2° DRIEBAND M.B.</t>
  </si>
  <si>
    <t>* DEELNEMERS</t>
  </si>
  <si>
    <t xml:space="preserve">Al deze wedstrijden worden gespeeld in </t>
  </si>
  <si>
    <t>KBC Gilde Hoger Op, Kortrijksestraat 19 te Heule</t>
  </si>
  <si>
    <t>Tel.: 0495/33.43.99.</t>
  </si>
  <si>
    <t>maandag 4 maart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</si>
  <si>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</si>
  <si>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</si>
  <si>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</si>
  <si>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</si>
  <si>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</si>
  <si>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</si>
  <si>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</si>
  <si>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</si>
  <si>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</si>
  <si>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</si>
  <si>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6 &amp; 7/04/2013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</si>
  <si>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</si>
  <si>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</si>
  <si>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</si>
  <si>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10 februari 2013</t>
  </si>
  <si>
    <t>uiterste speeldatum : zondag 24 februari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</si>
</sst>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53</xdr:row>
      <xdr:rowOff>66675</xdr:rowOff>
    </xdr:from>
    <xdr:to>
      <xdr:col>15</xdr:col>
      <xdr:colOff>438150</xdr:colOff>
      <xdr:row>56</xdr:row>
      <xdr:rowOff>133350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896350"/>
          <a:ext cx="6276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7538</v>
      </c>
      <c r="D10" s="35" t="str">
        <f>VLOOKUP(C10,'[1]LEDEN'!A:C,2,FALSE)</f>
        <v>WERBROUCK Geert</v>
      </c>
      <c r="F10" s="28" t="str">
        <f>VLOOKUP(C10,'[1]LEDEN'!A:C,3,FALSE)</f>
        <v>K.GHOK</v>
      </c>
      <c r="J10" s="28">
        <v>6</v>
      </c>
      <c r="K10" s="28">
        <v>99</v>
      </c>
      <c r="L10" s="28">
        <v>178</v>
      </c>
      <c r="M10" s="36">
        <f aca="true" t="shared" si="0" ref="M10:M22">IF(L10&lt;&gt;"",(K10/L10)-0.0005,"")</f>
        <v>0.555679775280899</v>
      </c>
      <c r="N10" s="28">
        <v>5</v>
      </c>
      <c r="O10" s="28" t="str">
        <f>IF(M10&lt;0.495,"OG",IF(AND(M10&gt;=0.495,M10&lt;0.61),"MG",IF(AND(M10&gt;=0.61,M10&lt;0.765),"PR",IF(AND(M10&gt;=0.765,M10&lt;950),"DPR",""))))</f>
        <v>MG</v>
      </c>
    </row>
    <row r="11" spans="2:15" ht="15">
      <c r="B11">
        <f>B10+1</f>
        <v>2</v>
      </c>
      <c r="C11" s="34">
        <v>4733</v>
      </c>
      <c r="D11" s="35" t="str">
        <f>VLOOKUP(C11,'[1]LEDEN'!A:C,2,FALSE)</f>
        <v>NUYTTENS Gino</v>
      </c>
      <c r="F11" s="28" t="str">
        <f>VLOOKUP(C11,'[1]LEDEN'!A:C,3,FALSE)</f>
        <v>DOS</v>
      </c>
      <c r="J11" s="28">
        <v>6</v>
      </c>
      <c r="K11" s="28">
        <v>106</v>
      </c>
      <c r="L11" s="28">
        <v>196</v>
      </c>
      <c r="M11" s="36">
        <f t="shared" si="0"/>
        <v>0.5403163265306123</v>
      </c>
      <c r="N11" s="28">
        <v>4</v>
      </c>
      <c r="O11" s="28" t="str">
        <f aca="true" t="shared" si="1" ref="O11:O25">IF(M11&lt;0.495,"OG",IF(AND(M11&gt;=0.495,M11&lt;0.61),"MG",IF(AND(M11&gt;=0.61,M11&lt;0.765),"PR",IF(AND(M11&gt;=0.765,M11&lt;950),"DPR",""))))</f>
        <v>MG</v>
      </c>
    </row>
    <row r="12" spans="2:15" ht="15">
      <c r="B12">
        <f aca="true" t="shared" si="2" ref="B12:B21">B11+1</f>
        <v>3</v>
      </c>
      <c r="C12" s="34">
        <v>8090</v>
      </c>
      <c r="D12" s="35" t="str">
        <f>VLOOKUP(C12,'[1]LEDEN'!A:C,2,FALSE)</f>
        <v>VANLAUWE Stephan</v>
      </c>
      <c r="F12" s="28" t="str">
        <f>VLOOKUP(C12,'[1]LEDEN'!A:C,3,FALSE)</f>
        <v>DOS</v>
      </c>
      <c r="J12" s="28">
        <v>6</v>
      </c>
      <c r="K12" s="28">
        <v>96</v>
      </c>
      <c r="L12" s="28">
        <v>178</v>
      </c>
      <c r="M12" s="36">
        <f t="shared" si="0"/>
        <v>0.5388258426966293</v>
      </c>
      <c r="N12" s="28">
        <v>6</v>
      </c>
      <c r="O12" s="28" t="str">
        <f t="shared" si="1"/>
        <v>MG</v>
      </c>
    </row>
    <row r="13" spans="2:15" ht="15">
      <c r="B13">
        <f t="shared" si="2"/>
        <v>4</v>
      </c>
      <c r="C13" s="34">
        <v>4776</v>
      </c>
      <c r="D13" s="35" t="str">
        <f>VLOOKUP(C13,'[1]LEDEN'!A:C,2,FALSE)</f>
        <v>HOUTHAEVE Jean-Marie</v>
      </c>
      <c r="F13" s="28" t="str">
        <f>VLOOKUP(C13,'[1]LEDEN'!A:C,3,FALSE)</f>
        <v>DOS</v>
      </c>
      <c r="J13" s="28">
        <v>5</v>
      </c>
      <c r="K13" s="28">
        <v>103</v>
      </c>
      <c r="L13" s="28">
        <v>182</v>
      </c>
      <c r="M13" s="36">
        <f t="shared" si="0"/>
        <v>0.565434065934066</v>
      </c>
      <c r="N13" s="28">
        <v>7</v>
      </c>
      <c r="O13" s="28" t="str">
        <f t="shared" si="1"/>
        <v>MG</v>
      </c>
    </row>
    <row r="14" spans="2:15" ht="15">
      <c r="B14">
        <f t="shared" si="2"/>
        <v>5</v>
      </c>
      <c r="C14" s="34">
        <v>8920</v>
      </c>
      <c r="D14" s="35" t="str">
        <f>VLOOKUP(C14,'[1]LEDEN'!A:C,2,FALSE)</f>
        <v>DESMETTRE Bruno</v>
      </c>
      <c r="F14" s="28" t="str">
        <f>VLOOKUP(C14,'[1]LEDEN'!A:C,3,FALSE)</f>
        <v>KK</v>
      </c>
      <c r="J14" s="28">
        <v>4</v>
      </c>
      <c r="K14" s="28">
        <v>90</v>
      </c>
      <c r="L14" s="28">
        <v>173</v>
      </c>
      <c r="M14" s="36">
        <f t="shared" si="0"/>
        <v>0.5197312138728324</v>
      </c>
      <c r="N14" s="28">
        <v>6</v>
      </c>
      <c r="O14" s="28" t="str">
        <f t="shared" si="1"/>
        <v>MG</v>
      </c>
    </row>
    <row r="15" spans="2:15" ht="15">
      <c r="B15">
        <f t="shared" si="2"/>
        <v>6</v>
      </c>
      <c r="C15" s="34">
        <v>9078</v>
      </c>
      <c r="D15" s="35" t="str">
        <f>VLOOKUP(C15,'[1]LEDEN'!A:C,2,FALSE)</f>
        <v>BEKAERT Bernhard</v>
      </c>
      <c r="F15" s="28" t="str">
        <f>VLOOKUP(C15,'[1]LEDEN'!A:C,3,FALSE)</f>
        <v>KK</v>
      </c>
      <c r="J15" s="28">
        <v>4</v>
      </c>
      <c r="K15" s="28">
        <v>79</v>
      </c>
      <c r="L15" s="28">
        <v>158</v>
      </c>
      <c r="M15" s="36">
        <f t="shared" si="0"/>
        <v>0.4995</v>
      </c>
      <c r="N15" s="28">
        <v>7</v>
      </c>
      <c r="O15" s="28" t="str">
        <f t="shared" si="1"/>
        <v>MG</v>
      </c>
    </row>
    <row r="16" spans="2:15" ht="15">
      <c r="B16">
        <f t="shared" si="2"/>
        <v>7</v>
      </c>
      <c r="C16" s="34">
        <v>7823</v>
      </c>
      <c r="D16" s="35" t="str">
        <f>VLOOKUP(C16,'[1]LEDEN'!A:C,2,FALSE)</f>
        <v>JOYE Robert</v>
      </c>
      <c r="F16" s="28" t="str">
        <f>VLOOKUP(C16,'[1]LEDEN'!A:C,3,FALSE)</f>
        <v>K.GHOK</v>
      </c>
      <c r="J16" s="28">
        <v>2</v>
      </c>
      <c r="K16" s="28">
        <v>90</v>
      </c>
      <c r="L16" s="28">
        <v>178</v>
      </c>
      <c r="M16" s="36">
        <f t="shared" si="0"/>
        <v>0.50511797752809</v>
      </c>
      <c r="N16" s="28">
        <v>4</v>
      </c>
      <c r="O16" s="28" t="str">
        <f t="shared" si="1"/>
        <v>MG</v>
      </c>
    </row>
    <row r="17" spans="2:15" ht="15">
      <c r="B17">
        <f t="shared" si="2"/>
        <v>8</v>
      </c>
      <c r="C17" s="34">
        <v>7499</v>
      </c>
      <c r="D17" s="35" t="str">
        <f>VLOOKUP(C17,'[1]LEDEN'!A:C,2,FALSE)</f>
        <v>GRAYE André</v>
      </c>
      <c r="F17" s="28" t="str">
        <f>VLOOKUP(C17,'[1]LEDEN'!A:C,3,FALSE)</f>
        <v>K.GHOK</v>
      </c>
      <c r="J17" s="28">
        <v>6</v>
      </c>
      <c r="K17" s="28">
        <v>89</v>
      </c>
      <c r="L17" s="28">
        <v>198</v>
      </c>
      <c r="M17" s="36">
        <f t="shared" si="0"/>
        <v>0.4489949494949495</v>
      </c>
      <c r="N17" s="28">
        <v>8</v>
      </c>
      <c r="O17" s="28" t="str">
        <f t="shared" si="1"/>
        <v>OG</v>
      </c>
    </row>
    <row r="18" spans="2:15" ht="15">
      <c r="B18">
        <f t="shared" si="2"/>
        <v>9</v>
      </c>
      <c r="C18" s="34">
        <v>4763</v>
      </c>
      <c r="D18" s="35" t="str">
        <f>VLOOKUP(C18,'[1]LEDEN'!A:C,2,FALSE)</f>
        <v>CASTELEYN Rik</v>
      </c>
      <c r="F18" s="28" t="str">
        <f>VLOOKUP(C18,'[1]LEDEN'!A:C,3,FALSE)</f>
        <v>CBC-DLS</v>
      </c>
      <c r="J18" s="28">
        <v>4</v>
      </c>
      <c r="K18" s="28">
        <v>93</v>
      </c>
      <c r="L18" s="28">
        <v>195</v>
      </c>
      <c r="M18" s="36">
        <f t="shared" si="0"/>
        <v>0.47642307692307695</v>
      </c>
      <c r="N18" s="28">
        <v>4</v>
      </c>
      <c r="O18" s="28" t="str">
        <f t="shared" si="1"/>
        <v>OG</v>
      </c>
    </row>
    <row r="19" spans="2:15" ht="15">
      <c r="B19">
        <f t="shared" si="2"/>
        <v>10</v>
      </c>
      <c r="C19" s="34">
        <v>4713</v>
      </c>
      <c r="D19" s="35" t="str">
        <f>VLOOKUP(C19,'[1]LEDEN'!A:C,2,FALSE)</f>
        <v>LAMMENS Raphael</v>
      </c>
      <c r="F19" s="28" t="str">
        <f>VLOOKUP(C19,'[1]LEDEN'!A:C,3,FALSE)</f>
        <v>K.GHOK</v>
      </c>
      <c r="J19" s="28">
        <v>2</v>
      </c>
      <c r="K19" s="28">
        <v>88</v>
      </c>
      <c r="L19" s="28">
        <v>187</v>
      </c>
      <c r="M19" s="36">
        <f t="shared" si="0"/>
        <v>0.47008823529411764</v>
      </c>
      <c r="N19" s="28">
        <v>5</v>
      </c>
      <c r="O19" s="28" t="str">
        <f t="shared" si="1"/>
        <v>OG</v>
      </c>
    </row>
    <row r="20" spans="2:15" ht="15">
      <c r="B20">
        <f t="shared" si="2"/>
        <v>11</v>
      </c>
      <c r="C20" s="34">
        <v>7821</v>
      </c>
      <c r="D20" s="35" t="str">
        <f>VLOOKUP(C20,'[1]LEDEN'!A:C,2,FALSE)</f>
        <v>VROMANT Marc</v>
      </c>
      <c r="F20" s="28" t="str">
        <f>VLOOKUP(C20,'[1]LEDEN'!A:C,3,FALSE)</f>
        <v>K.GHOK</v>
      </c>
      <c r="J20" s="28">
        <v>2</v>
      </c>
      <c r="K20" s="28">
        <v>75</v>
      </c>
      <c r="L20" s="28">
        <v>183</v>
      </c>
      <c r="M20" s="36">
        <f t="shared" si="0"/>
        <v>0.4093360655737705</v>
      </c>
      <c r="N20" s="28">
        <v>5</v>
      </c>
      <c r="O20" s="28" t="str">
        <f t="shared" si="1"/>
        <v>OG</v>
      </c>
    </row>
    <row r="21" spans="2:15" ht="15">
      <c r="B21">
        <f t="shared" si="2"/>
        <v>12</v>
      </c>
      <c r="C21" s="34">
        <v>4710</v>
      </c>
      <c r="D21" s="35" t="str">
        <f>VLOOKUP(C21,'[1]LEDEN'!A:C,2,FALSE)</f>
        <v>EQUIPART Pierre</v>
      </c>
      <c r="F21" s="28" t="str">
        <f>VLOOKUP(C21,'[1]LEDEN'!A:C,3,FALSE)</f>
        <v>RT</v>
      </c>
      <c r="J21" s="28">
        <v>1</v>
      </c>
      <c r="K21" s="28">
        <v>77</v>
      </c>
      <c r="L21" s="28">
        <v>193</v>
      </c>
      <c r="M21" s="36">
        <f t="shared" si="0"/>
        <v>0.39846373056994816</v>
      </c>
      <c r="N21" s="28">
        <v>4</v>
      </c>
      <c r="O21" s="28" t="str">
        <f t="shared" si="1"/>
        <v>OG</v>
      </c>
    </row>
    <row r="22" spans="2:15" ht="6" customHeight="1">
      <c r="B22"/>
      <c r="C22" s="28"/>
      <c r="D22" s="35"/>
      <c r="F22" s="28"/>
      <c r="J22" s="28"/>
      <c r="K22" s="28"/>
      <c r="L22" s="28"/>
      <c r="M22" s="36">
        <f t="shared" si="0"/>
      </c>
      <c r="N22" s="28"/>
      <c r="O22" s="28">
        <f t="shared" si="1"/>
      </c>
    </row>
    <row r="23" spans="2:15" ht="15">
      <c r="B23"/>
      <c r="C23" s="28">
        <v>4790</v>
      </c>
      <c r="D23" s="35" t="str">
        <f>VLOOKUP(C23,'[1]LEDEN'!A:C,2,FALSE)</f>
        <v>DE MOOR Frederik</v>
      </c>
      <c r="F23" s="28" t="str">
        <f>VLOOKUP(C23,'[1]LEDEN'!A:C,3,FALSE)</f>
        <v>K.GHOK</v>
      </c>
      <c r="J23" s="28" t="s">
        <v>16</v>
      </c>
      <c r="K23" s="28"/>
      <c r="L23" s="28"/>
      <c r="M23" s="36">
        <f>IF(L23&lt;&gt;"",(#REF!/L23)-0.005,"")</f>
      </c>
      <c r="N23" s="28"/>
      <c r="O23" s="28">
        <f t="shared" si="1"/>
      </c>
    </row>
    <row r="24" spans="2:15" ht="15">
      <c r="B24"/>
      <c r="C24" s="28">
        <v>4678</v>
      </c>
      <c r="D24" s="35" t="str">
        <f>VLOOKUP(C24,'[1]LEDEN'!A:C,2,FALSE)</f>
        <v>MYLLEVILLE Daniël</v>
      </c>
      <c r="F24" s="28" t="str">
        <f>VLOOKUP(C24,'[1]LEDEN'!A:C,3,FALSE)</f>
        <v>K.GHOK</v>
      </c>
      <c r="J24" s="28" t="s">
        <v>16</v>
      </c>
      <c r="K24" s="28"/>
      <c r="L24" s="28"/>
      <c r="M24" s="36">
        <f>IF(L24&lt;&gt;"",(#REF!/L24)-0.005,"")</f>
      </c>
      <c r="N24" s="28"/>
      <c r="O24" s="28">
        <f t="shared" si="1"/>
      </c>
    </row>
    <row r="25" spans="2:15" ht="15">
      <c r="B25"/>
      <c r="C25" s="28">
        <v>4768</v>
      </c>
      <c r="D25" s="35" t="str">
        <f>VLOOKUP(C25,'[1]LEDEN'!A:C,2,FALSE)</f>
        <v>DEDIER Georges</v>
      </c>
      <c r="F25" s="28" t="str">
        <f>VLOOKUP(C25,'[1]LEDEN'!A:C,3,FALSE)</f>
        <v>DOS</v>
      </c>
      <c r="J25" s="28" t="s">
        <v>16</v>
      </c>
      <c r="K25" s="28"/>
      <c r="L25" s="28"/>
      <c r="M25" s="36">
        <f>IF(L25&lt;&gt;"",(#REF!/L25)-0.005,"")</f>
      </c>
      <c r="N25" s="28"/>
      <c r="O25" s="28">
        <f t="shared" si="1"/>
      </c>
    </row>
    <row r="26" ht="6" customHeight="1" thickBot="1"/>
    <row r="27" spans="2:16" ht="24" thickBot="1">
      <c r="B27" s="37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2:16" ht="15">
      <c r="B28" s="40" t="s">
        <v>18</v>
      </c>
      <c r="D28" s="41"/>
      <c r="O28"/>
      <c r="P28" s="28"/>
    </row>
    <row r="29" spans="2:16" ht="15">
      <c r="B29">
        <v>1</v>
      </c>
      <c r="C29" s="34">
        <v>4776</v>
      </c>
      <c r="D29" s="35" t="str">
        <f>VLOOKUP(C29,'[1]LEDEN'!A:C,2,FALSE)</f>
        <v>HOUTHAEVE Jean-Marie</v>
      </c>
      <c r="F29" s="28" t="str">
        <f>VLOOKUP(C29,'[1]LEDEN'!A:C,3,FALSE)</f>
        <v>DOS</v>
      </c>
      <c r="H29" s="42" t="s">
        <v>19</v>
      </c>
      <c r="O29"/>
      <c r="P29" s="28"/>
    </row>
    <row r="30" spans="2:16" ht="15">
      <c r="B30">
        <v>2</v>
      </c>
      <c r="C30" s="28">
        <v>7538</v>
      </c>
      <c r="D30" s="35" t="str">
        <f>VLOOKUP(C30,'[1]LEDEN'!A:C,2,FALSE)</f>
        <v>WERBROUCK Geert</v>
      </c>
      <c r="F30" s="28" t="str">
        <f>VLOOKUP(C30,'[1]LEDEN'!A:C,3,FALSE)</f>
        <v>K.GHOK</v>
      </c>
      <c r="H30" s="42" t="s">
        <v>20</v>
      </c>
      <c r="O30"/>
      <c r="P30" s="28"/>
    </row>
    <row r="31" spans="2:16" ht="15">
      <c r="B31">
        <v>3</v>
      </c>
      <c r="C31" s="28">
        <v>4733</v>
      </c>
      <c r="D31" s="35" t="str">
        <f>VLOOKUP(C31,'[1]LEDEN'!A:C,2,FALSE)</f>
        <v>NUYTTENS Gino</v>
      </c>
      <c r="F31" s="28" t="str">
        <f>VLOOKUP(C31,'[1]LEDEN'!A:C,3,FALSE)</f>
        <v>DOS</v>
      </c>
      <c r="H31" s="42" t="s">
        <v>21</v>
      </c>
      <c r="O31"/>
      <c r="P31" s="28"/>
    </row>
    <row r="32" spans="2:16" ht="15">
      <c r="B32">
        <v>4</v>
      </c>
      <c r="C32" s="28">
        <v>8090</v>
      </c>
      <c r="D32" s="35" t="str">
        <f>VLOOKUP(C32,'[1]LEDEN'!A:C,2,FALSE)</f>
        <v>VANLAUWE Stephan</v>
      </c>
      <c r="F32" s="28" t="str">
        <f>VLOOKUP(C32,'[1]LEDEN'!A:C,3,FALSE)</f>
        <v>DOS</v>
      </c>
      <c r="H32" s="42" t="s">
        <v>22</v>
      </c>
      <c r="O32"/>
      <c r="P32" s="28"/>
    </row>
    <row r="33" spans="2:16" ht="15">
      <c r="B33"/>
      <c r="C33" s="28"/>
      <c r="O33"/>
      <c r="P33" s="28"/>
    </row>
    <row r="34" spans="2:16" ht="15">
      <c r="B34" s="43" t="s">
        <v>23</v>
      </c>
      <c r="C34" s="28"/>
      <c r="E34" s="44">
        <v>27</v>
      </c>
      <c r="K34" s="45"/>
      <c r="O34"/>
      <c r="P34" s="28"/>
    </row>
    <row r="35" spans="2:16" ht="6" customHeight="1">
      <c r="B35"/>
      <c r="C35" s="28"/>
      <c r="K35" s="45"/>
      <c r="O35"/>
      <c r="P35" s="28"/>
    </row>
    <row r="36" spans="2:16" ht="15">
      <c r="B36" s="44" t="s">
        <v>24</v>
      </c>
      <c r="C36" s="28"/>
      <c r="E36" s="46" t="s">
        <v>25</v>
      </c>
      <c r="F36" s="47"/>
      <c r="G36" s="48"/>
      <c r="H36" s="48"/>
      <c r="I36" s="48"/>
      <c r="J36" s="48"/>
      <c r="K36" s="49"/>
      <c r="M36" s="50">
        <v>0.495</v>
      </c>
      <c r="O36"/>
      <c r="P36" s="28"/>
    </row>
    <row r="37" spans="5:13" ht="15">
      <c r="E37" s="51" t="s">
        <v>26</v>
      </c>
      <c r="K37" s="45"/>
      <c r="M37" s="50">
        <v>0.495</v>
      </c>
    </row>
    <row r="38" ht="6" customHeight="1">
      <c r="K38" s="45"/>
    </row>
    <row r="39" spans="2:11" ht="15">
      <c r="B39" s="43" t="s">
        <v>27</v>
      </c>
      <c r="E39" t="s">
        <v>28</v>
      </c>
      <c r="K39" s="45"/>
    </row>
    <row r="40" ht="6" customHeight="1">
      <c r="K40" s="45"/>
    </row>
    <row r="41" spans="2:16" ht="15">
      <c r="B41" s="52" t="s">
        <v>29</v>
      </c>
      <c r="C41" s="53"/>
      <c r="D41" s="54"/>
      <c r="E41" s="54"/>
      <c r="F41" s="55"/>
      <c r="G41" s="56"/>
      <c r="H41" s="56"/>
      <c r="I41" s="56"/>
      <c r="J41" s="56"/>
      <c r="K41" s="57"/>
      <c r="L41" s="56"/>
      <c r="M41" s="54"/>
      <c r="N41" s="53"/>
      <c r="O41" s="58"/>
      <c r="P41" s="53"/>
    </row>
    <row r="42" spans="2:16" ht="6" customHeight="1">
      <c r="B42" s="56"/>
      <c r="C42" s="59"/>
      <c r="D42" s="54"/>
      <c r="E42" s="53"/>
      <c r="F42" s="53"/>
      <c r="G42" s="53"/>
      <c r="H42" s="53"/>
      <c r="I42" s="53"/>
      <c r="J42" s="53"/>
      <c r="K42" s="60"/>
      <c r="L42" s="53"/>
      <c r="M42" s="53"/>
      <c r="N42" s="53"/>
      <c r="O42" s="58"/>
      <c r="P42" s="53"/>
    </row>
    <row r="43" spans="2:16" ht="15">
      <c r="B43" s="61" t="s">
        <v>30</v>
      </c>
      <c r="C43" s="53"/>
      <c r="D43" s="53"/>
      <c r="E43" s="61"/>
      <c r="F43" s="61" t="s">
        <v>31</v>
      </c>
      <c r="G43" s="62"/>
      <c r="H43" s="61"/>
      <c r="I43" s="63"/>
      <c r="J43" s="63"/>
      <c r="K43" s="64"/>
      <c r="L43" s="61" t="s">
        <v>32</v>
      </c>
      <c r="M43" s="63"/>
      <c r="N43" s="61"/>
      <c r="O43" s="54"/>
      <c r="P43" s="53"/>
    </row>
    <row r="44" spans="2:16" ht="6" customHeight="1">
      <c r="B44" s="56"/>
      <c r="C44" s="53"/>
      <c r="D44" s="53"/>
      <c r="E44" s="61"/>
      <c r="F44" s="62"/>
      <c r="G44" s="62"/>
      <c r="H44" s="61"/>
      <c r="I44" s="63"/>
      <c r="J44" s="63"/>
      <c r="K44" s="64"/>
      <c r="L44" s="61"/>
      <c r="M44" s="63"/>
      <c r="N44" s="61"/>
      <c r="O44" s="54"/>
      <c r="P44" s="53"/>
    </row>
    <row r="45" spans="2:16" ht="15">
      <c r="B45" s="61" t="s">
        <v>33</v>
      </c>
      <c r="C45" s="61"/>
      <c r="D45" s="54"/>
      <c r="E45" s="54"/>
      <c r="F45" s="55"/>
      <c r="G45" s="56"/>
      <c r="H45" s="56"/>
      <c r="I45" s="56"/>
      <c r="J45" s="56"/>
      <c r="K45" s="57"/>
      <c r="L45" s="55"/>
      <c r="M45" s="54"/>
      <c r="N45" s="53"/>
      <c r="O45" s="58"/>
      <c r="P45" s="53"/>
    </row>
    <row r="46" spans="2:16" ht="15">
      <c r="B46" s="61" t="s">
        <v>34</v>
      </c>
      <c r="C46" s="61"/>
      <c r="D46" s="54"/>
      <c r="E46" s="54"/>
      <c r="F46" s="55"/>
      <c r="G46" s="56"/>
      <c r="H46" s="56"/>
      <c r="I46" s="56"/>
      <c r="J46" s="56"/>
      <c r="K46" s="57"/>
      <c r="L46" s="55"/>
      <c r="M46" s="54"/>
      <c r="N46" s="53"/>
      <c r="O46" s="58"/>
      <c r="P46" s="53"/>
    </row>
    <row r="47" spans="2:16" ht="6" customHeight="1">
      <c r="B47" s="65"/>
      <c r="C47" s="66"/>
      <c r="D47" s="67"/>
      <c r="E47" s="67"/>
      <c r="F47" s="68"/>
      <c r="G47" s="69"/>
      <c r="H47" s="69"/>
      <c r="I47" s="69"/>
      <c r="J47" s="69"/>
      <c r="K47" s="70"/>
      <c r="L47" s="68"/>
      <c r="M47" s="71"/>
      <c r="N47" s="72"/>
      <c r="O47" s="73"/>
      <c r="P47" s="72"/>
    </row>
    <row r="48" spans="2:16" ht="15">
      <c r="B48" s="74" t="s">
        <v>35</v>
      </c>
      <c r="C48" s="75"/>
      <c r="D48" s="76"/>
      <c r="E48" s="76"/>
      <c r="F48" s="77"/>
      <c r="G48" s="78"/>
      <c r="H48" s="78"/>
      <c r="I48" s="78"/>
      <c r="J48" s="78"/>
      <c r="K48" s="79"/>
      <c r="L48" s="77"/>
      <c r="M48" s="80"/>
      <c r="N48" s="81"/>
      <c r="O48" s="82"/>
      <c r="P48" s="83"/>
    </row>
    <row r="49" spans="2:16" ht="15">
      <c r="B49" s="84" t="s">
        <v>36</v>
      </c>
      <c r="C49" s="85"/>
      <c r="D49" s="85"/>
      <c r="E49" s="85"/>
      <c r="F49" s="85"/>
      <c r="G49" s="85"/>
      <c r="H49" s="85"/>
      <c r="I49" s="85"/>
      <c r="J49" s="85"/>
      <c r="K49" s="86"/>
      <c r="L49" s="85"/>
      <c r="M49" s="85"/>
      <c r="N49" s="85"/>
      <c r="O49" s="87"/>
      <c r="P49" s="88"/>
    </row>
    <row r="50" spans="2:16" ht="6" customHeight="1">
      <c r="B50" s="58"/>
      <c r="C50" s="53"/>
      <c r="D50" s="53"/>
      <c r="E50" s="53"/>
      <c r="F50" s="53"/>
      <c r="G50" s="53"/>
      <c r="H50" s="53"/>
      <c r="I50" s="53"/>
      <c r="J50" s="53"/>
      <c r="K50" s="60"/>
      <c r="L50" s="53"/>
      <c r="M50" s="53"/>
      <c r="N50" s="53"/>
      <c r="O50" s="58"/>
      <c r="P50" s="53"/>
    </row>
    <row r="51" spans="2:16" ht="15">
      <c r="B51" s="35" t="s">
        <v>37</v>
      </c>
      <c r="C51" s="53"/>
      <c r="D51" s="53"/>
      <c r="E51" s="53"/>
      <c r="F51" s="53"/>
      <c r="G51" s="53"/>
      <c r="H51" s="53"/>
      <c r="I51" s="53"/>
      <c r="J51" s="35"/>
      <c r="K51" s="35"/>
      <c r="L51" s="53"/>
      <c r="M51" s="53"/>
      <c r="N51" s="53"/>
      <c r="O51" s="58"/>
      <c r="P51" s="53"/>
    </row>
    <row r="52" spans="2:16" ht="15">
      <c r="B52" s="35" t="s">
        <v>38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ht="6" customHeight="1"/>
    <row r="55" ht="15"/>
    <row r="56" ht="15"/>
  </sheetData>
  <sheetProtection/>
  <mergeCells count="5">
    <mergeCell ref="C1:N1"/>
    <mergeCell ref="O2:P2"/>
    <mergeCell ref="B4:P4"/>
    <mergeCell ref="A7:P7"/>
    <mergeCell ref="B27:P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2013-02-11T19:20:08Z</dcterms:created>
  <dcterms:modified xsi:type="dcterms:W3CDTF">2013-02-11T19:20:58Z</dcterms:modified>
  <cp:category/>
  <cp:version/>
  <cp:contentType/>
  <cp:contentStatus/>
</cp:coreProperties>
</file>