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4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<sst xmlns="http://schemas.openxmlformats.org/spreadsheetml/2006/main" count="40" uniqueCount="40">
  <si>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GEWEST BEIDE - VLAANDEREN</t>
  </si>
  <si>
    <t>sportjaar :</t>
  </si>
  <si>
    <t>2012-2013</t>
  </si>
  <si>
    <t>DISTRICT :  ZUIDWESTVLAANDEREN</t>
  </si>
  <si>
    <t>KAMPIOENSCHAP VAN BELGIE : 5°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</si>
  <si>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</si>
  <si>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</si>
  <si>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</si>
  <si>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</si>
  <si>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</si>
  <si>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</si>
  <si>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</si>
  <si>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</si>
  <si>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</si>
  <si>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</si>
  <si>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</si>
  <si>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NS</t>
  </si>
  <si>
    <t>VFF</t>
  </si>
  <si>
    <t>DISTRICTFINALE 5° DRIEBAND K.B.</t>
  </si>
  <si>
    <t>* DEELNEMERS</t>
  </si>
  <si>
    <t xml:space="preserve">Al deze wedstrijden worden gespeeld in </t>
  </si>
  <si>
    <t>CBC DLS Roeselare, Ardooiesteenweg 50 te Roeselare</t>
  </si>
  <si>
    <t>Tel.: 051/24.79.74.</t>
  </si>
  <si>
    <t>zaterdag 9 maart 2013 om 14u00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</si>
  <si>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</si>
  <si>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</si>
  <si>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</si>
  <si>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</si>
  <si>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</si>
  <si>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en 2-3, vervolgens V1-W2  &amp;  V2-W1, V1-V2  &amp;  W1-W2</t>
  </si>
  <si>
    <t>* WEDSTRIJDLEIDING : clubsportbestuurder.</t>
  </si>
  <si>
    <t>SPORTKLEDIJ VERPLICHT</t>
  </si>
  <si>
    <t>Laken SIMONIS</t>
  </si>
  <si>
    <t>Ballen SUPER ARAMITH</t>
  </si>
  <si>
    <t>De winnaar van de districtfinale speelt de gewestelijke finale in het weekend van 20 &amp; 21/04/2013</t>
  </si>
  <si>
    <t>in het district Dender.</t>
  </si>
  <si>
    <t>Uitslagen binnen de 24 uur naar: De Moor Frederik, Tuttegemstraat 36 te 9870  MACHELEN (O.-Vl.)</t>
  </si>
  <si>
    <t>Tel.: 0496/26.44.85       Fax: 09/386.65.22.        Email : frederik.de.moor1@telenet.be</t>
  </si>
  <si>
    <t>Opmaak kalender : 10 februari 2013</t>
  </si>
  <si>
    <t>uiterste speeldatum : zondag 10 maart 2013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</si>
</sst>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dd\-mm\-yy"/>
    <numFmt numFmtId="165" formatCode="0.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8"/>
      <color indexed="30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8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33" borderId="10" xfId="54" applyFont="1" applyFill="1" applyBorder="1" applyAlignment="1">
      <alignment horizontal="left"/>
      <protection/>
    </xf>
    <xf numFmtId="0" fontId="3" fillId="34" borderId="10" xfId="54" applyFont="1" applyFill="1" applyBorder="1" applyAlignment="1">
      <alignment horizontal="center"/>
      <protection/>
    </xf>
    <xf numFmtId="0" fontId="5" fillId="34" borderId="11" xfId="54" applyFont="1" applyFill="1" applyBorder="1" applyAlignment="1">
      <alignment horizontal="center"/>
      <protection/>
    </xf>
    <xf numFmtId="0" fontId="5" fillId="34" borderId="12" xfId="54" applyFont="1" applyFill="1" applyBorder="1" applyAlignment="1">
      <alignment horizontal="left"/>
      <protection/>
    </xf>
    <xf numFmtId="0" fontId="3" fillId="33" borderId="13" xfId="54" applyFont="1" applyFill="1" applyBorder="1" applyAlignment="1">
      <alignment horizontal="left"/>
      <protection/>
    </xf>
    <xf numFmtId="0" fontId="3" fillId="34" borderId="13" xfId="54" applyFont="1" applyFill="1" applyBorder="1" applyAlignment="1">
      <alignment horizontal="center"/>
      <protection/>
    </xf>
    <xf numFmtId="0" fontId="5" fillId="34" borderId="0" xfId="54" applyFont="1" applyFill="1" applyBorder="1" applyAlignment="1">
      <alignment horizontal="left"/>
      <protection/>
    </xf>
    <xf numFmtId="0" fontId="6" fillId="34" borderId="0" xfId="54" applyFont="1" applyFill="1" applyBorder="1" applyAlignment="1">
      <alignment horizontal="left"/>
      <protection/>
    </xf>
    <xf numFmtId="0" fontId="7" fillId="34" borderId="0" xfId="54" applyFont="1" applyFill="1" applyBorder="1">
      <alignment/>
      <protection/>
    </xf>
    <xf numFmtId="0" fontId="5" fillId="34" borderId="0" xfId="54" applyFont="1" applyFill="1" applyBorder="1" applyAlignment="1">
      <alignment horizontal="center"/>
      <protection/>
    </xf>
    <xf numFmtId="1" fontId="5" fillId="34" borderId="0" xfId="54" applyNumberFormat="1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/>
    </xf>
    <xf numFmtId="0" fontId="8" fillId="33" borderId="13" xfId="54" applyFont="1" applyFill="1" applyBorder="1" applyAlignment="1">
      <alignment horizontal="left"/>
      <protection/>
    </xf>
    <xf numFmtId="0" fontId="8" fillId="34" borderId="13" xfId="54" applyFont="1" applyFill="1" applyBorder="1" applyAlignment="1">
      <alignment horizontal="center"/>
      <protection/>
    </xf>
    <xf numFmtId="0" fontId="8" fillId="34" borderId="0" xfId="54" applyFont="1" applyFill="1" applyBorder="1" applyAlignment="1">
      <alignment horizontal="left"/>
      <protection/>
    </xf>
    <xf numFmtId="0" fontId="4" fillId="34" borderId="0" xfId="54" applyFont="1" applyFill="1" applyBorder="1" applyAlignment="1">
      <alignment horizontal="left"/>
      <protection/>
    </xf>
    <xf numFmtId="0" fontId="4" fillId="34" borderId="0" xfId="54" applyFont="1" applyFill="1" applyBorder="1">
      <alignment/>
      <protection/>
    </xf>
    <xf numFmtId="0" fontId="4" fillId="34" borderId="0" xfId="54" applyFont="1" applyFill="1" applyBorder="1" applyAlignment="1">
      <alignment horizontal="center"/>
      <protection/>
    </xf>
    <xf numFmtId="1" fontId="4" fillId="34" borderId="0" xfId="54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center"/>
    </xf>
    <xf numFmtId="0" fontId="0" fillId="34" borderId="14" xfId="0" applyFill="1" applyBorder="1" applyAlignment="1">
      <alignment/>
    </xf>
    <xf numFmtId="0" fontId="2" fillId="33" borderId="15" xfId="54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4" fillId="0" borderId="0" xfId="54" applyFont="1" applyFill="1" applyBorder="1" applyAlignment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54" applyFont="1" applyAlignment="1">
      <alignment horizontal="left"/>
      <protection/>
    </xf>
    <xf numFmtId="0" fontId="14" fillId="0" borderId="0" xfId="54" applyFont="1" applyAlignment="1">
      <alignment horizontal="center"/>
      <protection/>
    </xf>
    <xf numFmtId="1" fontId="14" fillId="0" borderId="0" xfId="54" applyNumberFormat="1" applyFont="1" applyAlignment="1">
      <alignment horizontal="center"/>
      <protection/>
    </xf>
    <xf numFmtId="165" fontId="14" fillId="0" borderId="0" xfId="54" applyNumberFormat="1" applyFont="1" applyAlignment="1">
      <alignment horizontal="right"/>
      <protection/>
    </xf>
    <xf numFmtId="0" fontId="2" fillId="0" borderId="0" xfId="54" applyFont="1">
      <alignment/>
      <protection/>
    </xf>
    <xf numFmtId="0" fontId="32" fillId="0" borderId="0" xfId="54" applyFont="1" applyAlignment="1">
      <alignment horizontal="left"/>
      <protection/>
    </xf>
    <xf numFmtId="0" fontId="0" fillId="0" borderId="0" xfId="0" applyFont="1" applyAlignment="1">
      <alignment/>
    </xf>
    <xf numFmtId="0" fontId="33" fillId="0" borderId="0" xfId="54" applyFont="1">
      <alignment/>
      <protection/>
    </xf>
    <xf numFmtId="0" fontId="33" fillId="0" borderId="0" xfId="54" applyFont="1" applyAlignment="1">
      <alignment horizontal="left"/>
      <protection/>
    </xf>
    <xf numFmtId="0" fontId="33" fillId="0" borderId="0" xfId="54" applyFont="1" applyAlignment="1">
      <alignment horizontal="center"/>
      <protection/>
    </xf>
    <xf numFmtId="1" fontId="33" fillId="0" borderId="0" xfId="54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4" fillId="0" borderId="0" xfId="54" applyFont="1" applyAlignment="1">
      <alignment horizontal="left"/>
      <protection/>
    </xf>
    <xf numFmtId="1" fontId="0" fillId="0" borderId="0" xfId="0" applyNumberFormat="1" applyFont="1" applyAlignment="1">
      <alignment/>
    </xf>
    <xf numFmtId="0" fontId="35" fillId="0" borderId="0" xfId="54" applyFont="1" applyAlignment="1">
      <alignment horizontal="left"/>
      <protection/>
    </xf>
    <xf numFmtId="0" fontId="35" fillId="0" borderId="0" xfId="54" applyFont="1">
      <alignment/>
      <protection/>
    </xf>
    <xf numFmtId="0" fontId="35" fillId="0" borderId="0" xfId="54" applyFont="1" applyAlignment="1">
      <alignment horizontal="center"/>
      <protection/>
    </xf>
    <xf numFmtId="1" fontId="35" fillId="0" borderId="0" xfId="54" applyNumberFormat="1" applyFont="1" applyAlignment="1">
      <alignment horizontal="center"/>
      <protection/>
    </xf>
    <xf numFmtId="0" fontId="33" fillId="0" borderId="0" xfId="54" applyFont="1" applyBorder="1" applyAlignment="1">
      <alignment horizontal="center"/>
      <protection/>
    </xf>
    <xf numFmtId="0" fontId="34" fillId="0" borderId="0" xfId="54" applyFont="1" applyBorder="1" applyAlignment="1">
      <alignment horizontal="left"/>
      <protection/>
    </xf>
    <xf numFmtId="0" fontId="35" fillId="0" borderId="0" xfId="54" applyFont="1" applyBorder="1">
      <alignment/>
      <protection/>
    </xf>
    <xf numFmtId="0" fontId="35" fillId="0" borderId="0" xfId="54" applyFont="1" applyBorder="1" applyAlignment="1">
      <alignment horizontal="left"/>
      <protection/>
    </xf>
    <xf numFmtId="0" fontId="35" fillId="0" borderId="0" xfId="54" applyFont="1" applyBorder="1" applyAlignment="1">
      <alignment horizontal="center"/>
      <protection/>
    </xf>
    <xf numFmtId="1" fontId="35" fillId="0" borderId="0" xfId="54" applyNumberFormat="1" applyFont="1" applyBorder="1" applyAlignment="1">
      <alignment horizontal="center"/>
      <protection/>
    </xf>
    <xf numFmtId="0" fontId="33" fillId="0" borderId="0" xfId="54" applyFont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6" fillId="0" borderId="16" xfId="54" applyFont="1" applyBorder="1" applyAlignment="1">
      <alignment horizontal="left"/>
      <protection/>
    </xf>
    <xf numFmtId="0" fontId="34" fillId="0" borderId="17" xfId="54" applyFont="1" applyBorder="1" applyAlignment="1">
      <alignment horizontal="left"/>
      <protection/>
    </xf>
    <xf numFmtId="0" fontId="35" fillId="0" borderId="17" xfId="54" applyFont="1" applyBorder="1">
      <alignment/>
      <protection/>
    </xf>
    <xf numFmtId="0" fontId="35" fillId="0" borderId="17" xfId="54" applyFont="1" applyBorder="1" applyAlignment="1">
      <alignment horizontal="left"/>
      <protection/>
    </xf>
    <xf numFmtId="0" fontId="35" fillId="0" borderId="17" xfId="54" applyFont="1" applyBorder="1" applyAlignment="1">
      <alignment horizontal="center"/>
      <protection/>
    </xf>
    <xf numFmtId="1" fontId="35" fillId="0" borderId="17" xfId="54" applyNumberFormat="1" applyFont="1" applyBorder="1" applyAlignment="1">
      <alignment horizontal="center"/>
      <protection/>
    </xf>
    <xf numFmtId="0" fontId="33" fillId="0" borderId="17" xfId="54" applyFont="1" applyBorder="1">
      <alignment/>
      <protection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20" xfId="0" applyFont="1" applyBorder="1" applyAlignment="1">
      <alignment/>
    </xf>
    <xf numFmtId="1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0" xfId="0" applyFont="1" applyAlignment="1">
      <alignment horizontal="left"/>
    </xf>
    <xf numFmtId="0" fontId="4" fillId="34" borderId="11" xfId="54" applyFont="1" applyFill="1" applyBorder="1" applyAlignment="1">
      <alignment horizontal="center"/>
      <protection/>
    </xf>
    <xf numFmtId="164" fontId="5" fillId="34" borderId="0" xfId="54" applyNumberFormat="1" applyFont="1" applyFill="1" applyBorder="1" applyAlignment="1">
      <alignment horizontal="center"/>
      <protection/>
    </xf>
    <xf numFmtId="164" fontId="5" fillId="34" borderId="14" xfId="54" applyNumberFormat="1" applyFont="1" applyFill="1" applyBorder="1" applyAlignment="1">
      <alignment horizontal="center"/>
      <protection/>
    </xf>
    <xf numFmtId="0" fontId="9" fillId="34" borderId="15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3" fillId="0" borderId="2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Model Nieuw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47</xdr:row>
      <xdr:rowOff>9525</xdr:rowOff>
    </xdr:from>
    <xdr:to>
      <xdr:col>15</xdr:col>
      <xdr:colOff>371475</xdr:colOff>
      <xdr:row>50</xdr:row>
      <xdr:rowOff>38100</xdr:rowOff>
    </xdr:to>
    <xdr:pic>
      <xdr:nvPicPr>
        <xdr:cNvPr id="2" name="Afbeelding 3" descr="C:\Users\FD01\AppData\Local\Microsoft\Windows\Temporary Internet Files\Content.Outlook\OSJ108GI\bann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8848725"/>
          <a:ext cx="6229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5e%20drieband%20kb%20uitslag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>
            <v>173</v>
          </cell>
          <cell r="B175" t="str">
            <v>BOSTOEN Kris</v>
          </cell>
          <cell r="C175" t="str">
            <v>STER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>
            <v>170</v>
          </cell>
          <cell r="B178" t="str">
            <v>ROSELEER Jelle</v>
          </cell>
          <cell r="C178" t="str">
            <v>STER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>VR </v>
          </cell>
        </row>
        <row r="510">
          <cell r="A510">
            <v>7019</v>
          </cell>
          <cell r="B510" t="str">
            <v>VERMEERSCH Raf</v>
          </cell>
          <cell r="C510" t="str">
            <v>VR </v>
          </cell>
        </row>
        <row r="511">
          <cell r="A511">
            <v>8735</v>
          </cell>
          <cell r="B511" t="str">
            <v>VAN DEN BUVERIE Eric</v>
          </cell>
          <cell r="C511" t="str">
            <v>VR </v>
          </cell>
        </row>
        <row r="512">
          <cell r="A512">
            <v>7288</v>
          </cell>
          <cell r="B512" t="str">
            <v>HURTEKANT Luc</v>
          </cell>
          <cell r="C512" t="str">
            <v>VR </v>
          </cell>
        </row>
        <row r="513">
          <cell r="A513">
            <v>9079</v>
          </cell>
          <cell r="B513" t="str">
            <v>HIMPE Jean</v>
          </cell>
          <cell r="C513" t="str">
            <v>VR </v>
          </cell>
        </row>
        <row r="514">
          <cell r="A514">
            <v>9080</v>
          </cell>
          <cell r="B514" t="str">
            <v>VANKEISBILCK Alex</v>
          </cell>
          <cell r="C514" t="str">
            <v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</row>
        <row r="701">
          <cell r="A701" t="str">
            <v>7401B</v>
          </cell>
          <cell r="B701" t="str">
            <v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B1">
      <selection activeCell="B1" sqref="B1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84" t="s">
        <v>0</v>
      </c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/>
      <c r="E2" s="9"/>
      <c r="F2" s="7"/>
      <c r="G2" s="10"/>
      <c r="H2" s="10"/>
      <c r="I2" s="10"/>
      <c r="J2" s="10"/>
      <c r="K2" s="11"/>
      <c r="L2" s="12"/>
      <c r="M2" s="13"/>
      <c r="N2" s="13"/>
      <c r="O2" s="85"/>
      <c r="P2" s="86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87" t="s">
        <v>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9"/>
    </row>
    <row r="5" spans="3:6" ht="12.75" customHeight="1">
      <c r="C5" s="25" t="s">
        <v>5</v>
      </c>
      <c r="D5" s="26"/>
      <c r="E5" s="26"/>
      <c r="F5" s="27"/>
    </row>
    <row r="6" ht="6" customHeight="1"/>
    <row r="7" spans="1:16" ht="18.75">
      <c r="A7" s="90" t="s">
        <v>6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</row>
    <row r="8" ht="6.75" customHeight="1"/>
    <row r="9" spans="2:15" ht="11.25" customHeight="1">
      <c r="B9"/>
      <c r="C9" s="29" t="s">
        <v>7</v>
      </c>
      <c r="D9" s="29" t="s">
        <v>8</v>
      </c>
      <c r="E9" s="29"/>
      <c r="F9" s="29" t="s">
        <v>9</v>
      </c>
      <c r="G9" s="29"/>
      <c r="H9" s="29"/>
      <c r="I9" s="24"/>
      <c r="J9" s="29" t="s">
        <v>10</v>
      </c>
      <c r="K9" s="30" t="s">
        <v>11</v>
      </c>
      <c r="L9" s="29" t="s">
        <v>12</v>
      </c>
      <c r="M9" s="29" t="s">
        <v>13</v>
      </c>
      <c r="N9" s="29" t="s">
        <v>14</v>
      </c>
      <c r="O9" s="29" t="s">
        <v>15</v>
      </c>
    </row>
    <row r="10" spans="2:15" ht="15">
      <c r="B10">
        <f>B9+1</f>
        <v>1</v>
      </c>
      <c r="C10" s="31">
        <v>9274</v>
      </c>
      <c r="D10" s="32" t="str">
        <f>VLOOKUP(C10,'[1]LEDEN'!A:C,2,FALSE)</f>
        <v>VERBRUGGHE Philippe</v>
      </c>
      <c r="F10" s="24" t="str">
        <f>VLOOKUP(C10,'[1]LEDEN'!A:C,3,FALSE)</f>
        <v>K.GHOK</v>
      </c>
      <c r="H10" t="s">
        <v>16</v>
      </c>
      <c r="J10" s="24">
        <v>6</v>
      </c>
      <c r="K10" s="33">
        <v>70</v>
      </c>
      <c r="L10" s="24">
        <v>157</v>
      </c>
      <c r="M10" s="34">
        <f aca="true" t="shared" si="0" ref="M10:M17">IF(L10&lt;&gt;"",(K10/L10)-0.0005,"")</f>
        <v>0.445359872611465</v>
      </c>
      <c r="N10" s="24">
        <v>3</v>
      </c>
      <c r="O10" s="24" t="str">
        <f>IF(M10&lt;0.345,"OG",IF(AND(M10&gt;=0.345,M10&lt;0.415),"MG",IF(AND(M10&gt;=0.415,M10&lt;0.51),"PR",IF(AND(M10&gt;=0.51,M10&lt;0.625),"DPR",IF(AND(M10&gt;=0.625,M10&lt;0.79),"DRPR","")))))</f>
        <v>PR</v>
      </c>
    </row>
    <row r="11" spans="2:15" ht="15">
      <c r="B11">
        <f>B10+1</f>
        <v>2</v>
      </c>
      <c r="C11" s="31">
        <v>8689</v>
      </c>
      <c r="D11" s="32" t="str">
        <f>VLOOKUP(C11,'[1]LEDEN'!A:C,2,FALSE)</f>
        <v>DEWAELE Eddy</v>
      </c>
      <c r="F11" s="24" t="str">
        <f>VLOOKUP(C11,'[1]LEDEN'!A:C,3,FALSE)</f>
        <v>CBC-DLS</v>
      </c>
      <c r="J11" s="24">
        <v>6</v>
      </c>
      <c r="K11" s="33">
        <v>68</v>
      </c>
      <c r="L11" s="24">
        <v>169</v>
      </c>
      <c r="M11" s="34">
        <f t="shared" si="0"/>
        <v>0.40186686390532544</v>
      </c>
      <c r="N11" s="24">
        <v>3</v>
      </c>
      <c r="O11" s="24" t="str">
        <f aca="true" t="shared" si="1" ref="O11:O19">IF(M11&lt;0.345,"OG",IF(AND(M11&gt;=0.345,M11&lt;0.415),"MG",IF(AND(M11&gt;=0.415,M11&lt;0.51),"PR",IF(AND(M11&gt;=0.51,M11&lt;0.625),"DPR",IF(AND(M11&gt;=0.625,M11&lt;0.79),"DRPR","")))))</f>
        <v>MG</v>
      </c>
    </row>
    <row r="12" spans="2:15" ht="15">
      <c r="B12">
        <f aca="true" t="shared" si="2" ref="B12:B17">B11+1</f>
        <v>3</v>
      </c>
      <c r="C12" s="31">
        <v>8873</v>
      </c>
      <c r="D12" s="32" t="str">
        <f>VLOOKUP(C12,'[1]LEDEN'!A:C,2,FALSE)</f>
        <v>DEVOS Claude</v>
      </c>
      <c r="F12" s="24" t="str">
        <f>VLOOKUP(C12,'[1]LEDEN'!A:C,3,FALSE)</f>
        <v>WOH</v>
      </c>
      <c r="J12" s="24">
        <v>4</v>
      </c>
      <c r="K12" s="33">
        <v>57</v>
      </c>
      <c r="L12" s="24">
        <v>159</v>
      </c>
      <c r="M12" s="34">
        <f t="shared" si="0"/>
        <v>0.3579905660377358</v>
      </c>
      <c r="N12" s="24">
        <v>4</v>
      </c>
      <c r="O12" s="24" t="str">
        <f t="shared" si="1"/>
        <v>MG</v>
      </c>
    </row>
    <row r="13" spans="2:15" ht="15">
      <c r="B13">
        <f t="shared" si="2"/>
        <v>4</v>
      </c>
      <c r="C13" s="31">
        <v>4117</v>
      </c>
      <c r="D13" s="32" t="str">
        <f>VLOOKUP(C13,'[1]LEDEN'!A:C,2,FALSE)</f>
        <v>DE SMET Jean-Pierre</v>
      </c>
      <c r="F13" s="24" t="str">
        <f>VLOOKUP(C13,'[1]LEDEN'!A:C,3,FALSE)</f>
        <v>RT</v>
      </c>
      <c r="J13" s="24">
        <v>4</v>
      </c>
      <c r="K13" s="33">
        <v>64</v>
      </c>
      <c r="L13" s="24">
        <v>187</v>
      </c>
      <c r="M13" s="34">
        <f t="shared" si="0"/>
        <v>0.3417459893048128</v>
      </c>
      <c r="N13" s="24">
        <v>4</v>
      </c>
      <c r="O13" s="24" t="str">
        <f t="shared" si="1"/>
        <v>OG</v>
      </c>
    </row>
    <row r="14" spans="2:15" ht="15">
      <c r="B14">
        <f t="shared" si="2"/>
        <v>5</v>
      </c>
      <c r="C14" s="31">
        <v>8459</v>
      </c>
      <c r="D14" s="32" t="str">
        <f>VLOOKUP(C14,'[1]LEDEN'!A:C,2,FALSE)</f>
        <v>VAN DE VELDE Désiré</v>
      </c>
      <c r="F14" s="24" t="str">
        <f>VLOOKUP(C14,'[1]LEDEN'!A:C,3,FALSE)</f>
        <v>CBC-DLS</v>
      </c>
      <c r="J14" s="24">
        <v>4</v>
      </c>
      <c r="K14" s="33">
        <v>53</v>
      </c>
      <c r="L14" s="24">
        <v>168</v>
      </c>
      <c r="M14" s="34">
        <f t="shared" si="0"/>
        <v>0.31497619047619047</v>
      </c>
      <c r="N14" s="24">
        <v>3</v>
      </c>
      <c r="O14" s="24" t="str">
        <f t="shared" si="1"/>
        <v>OG</v>
      </c>
    </row>
    <row r="15" spans="2:15" ht="15">
      <c r="B15">
        <f t="shared" si="2"/>
        <v>6</v>
      </c>
      <c r="C15" s="31">
        <v>9080</v>
      </c>
      <c r="D15" s="32" t="str">
        <f>VLOOKUP(C15,'[1]LEDEN'!A:C,2,FALSE)</f>
        <v>VANKEISBILCK Alex</v>
      </c>
      <c r="F15" s="24" t="str">
        <f>VLOOKUP(C15,'[1]LEDEN'!A:C,3,FALSE)</f>
        <v>VR </v>
      </c>
      <c r="J15" s="24">
        <v>4</v>
      </c>
      <c r="K15" s="33">
        <v>60</v>
      </c>
      <c r="L15" s="24">
        <v>212</v>
      </c>
      <c r="M15" s="34">
        <f t="shared" si="0"/>
        <v>0.2825188679245283</v>
      </c>
      <c r="N15" s="24">
        <v>3</v>
      </c>
      <c r="O15" s="24" t="str">
        <f t="shared" si="1"/>
        <v>OG</v>
      </c>
    </row>
    <row r="16" spans="2:15" ht="15">
      <c r="B16">
        <f t="shared" si="2"/>
        <v>7</v>
      </c>
      <c r="C16" s="31">
        <v>8086</v>
      </c>
      <c r="D16" s="32" t="str">
        <f>VLOOKUP(C16,'[1]LEDEN'!A:C,2,FALSE)</f>
        <v>VANWAETERMULEN Bart</v>
      </c>
      <c r="F16" s="24" t="str">
        <f>VLOOKUP(C16,'[1]LEDEN'!A:C,3,FALSE)</f>
        <v>CBC-DLS</v>
      </c>
      <c r="J16" s="24">
        <v>2</v>
      </c>
      <c r="K16" s="33">
        <v>57</v>
      </c>
      <c r="L16" s="24">
        <v>183</v>
      </c>
      <c r="M16" s="34">
        <f t="shared" si="0"/>
        <v>0.3109754098360656</v>
      </c>
      <c r="N16" s="24">
        <v>5</v>
      </c>
      <c r="O16" s="24" t="str">
        <f t="shared" si="1"/>
        <v>OG</v>
      </c>
    </row>
    <row r="17" spans="2:15" ht="15">
      <c r="B17">
        <f t="shared" si="2"/>
        <v>8</v>
      </c>
      <c r="C17" s="31">
        <v>8687</v>
      </c>
      <c r="D17" s="32" t="str">
        <f>VLOOKUP(C17,'[1]LEDEN'!A:C,2,FALSE)</f>
        <v>DESWARTE Willy</v>
      </c>
      <c r="F17" s="24" t="str">
        <f>VLOOKUP(C17,'[1]LEDEN'!A:C,3,FALSE)</f>
        <v>WOH</v>
      </c>
      <c r="J17" s="24">
        <v>2</v>
      </c>
      <c r="K17" s="33">
        <v>53</v>
      </c>
      <c r="L17" s="24">
        <v>207</v>
      </c>
      <c r="M17" s="34">
        <f t="shared" si="0"/>
        <v>0.2555386473429952</v>
      </c>
      <c r="N17" s="24">
        <v>3</v>
      </c>
      <c r="O17" s="24" t="str">
        <f t="shared" si="1"/>
        <v>OG</v>
      </c>
    </row>
    <row r="18" spans="2:14" ht="15">
      <c r="B18"/>
      <c r="C18" s="31"/>
      <c r="D18" s="32"/>
      <c r="F18" s="24"/>
      <c r="J18" s="24"/>
      <c r="K18" s="33"/>
      <c r="L18" s="24"/>
      <c r="M18" s="34"/>
      <c r="N18" s="24"/>
    </row>
    <row r="19" spans="2:15" ht="15">
      <c r="B19"/>
      <c r="C19" s="31">
        <v>6722</v>
      </c>
      <c r="D19" s="32" t="str">
        <f>VLOOKUP(C19,'[1]LEDEN'!A:C,2,FALSE)</f>
        <v>GRYSON Dirk</v>
      </c>
      <c r="F19" s="24" t="str">
        <f>VLOOKUP(C19,'[1]LEDEN'!A:C,3,FALSE)</f>
        <v>WOH</v>
      </c>
      <c r="J19" s="24" t="s">
        <v>17</v>
      </c>
      <c r="K19" s="33"/>
      <c r="L19" s="24"/>
      <c r="M19" s="34">
        <f>IF(L19&lt;&gt;"",(#REF!/L19)-0.005,"")</f>
      </c>
      <c r="N19" s="24"/>
      <c r="O19" s="24">
        <f t="shared" si="1"/>
      </c>
    </row>
    <row r="20" ht="15.75" thickBot="1"/>
    <row r="21" spans="2:16" ht="24" thickBot="1">
      <c r="B21" s="91" t="s">
        <v>18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3"/>
    </row>
    <row r="22" spans="2:16" ht="15">
      <c r="B22" s="35" t="s">
        <v>19</v>
      </c>
      <c r="D22" s="36"/>
      <c r="O22"/>
      <c r="P22" s="24"/>
    </row>
    <row r="23" spans="2:16" ht="15">
      <c r="B23">
        <v>1</v>
      </c>
      <c r="C23" s="31">
        <v>8689</v>
      </c>
      <c r="D23" s="32" t="str">
        <f>VLOOKUP(C23,'[1]LEDEN'!A:C,2,FALSE)</f>
        <v>DEWAELE Eddy</v>
      </c>
      <c r="F23" s="24" t="str">
        <f>VLOOKUP(C23,'[1]LEDEN'!A:C,3,FALSE)</f>
        <v>CBC-DLS</v>
      </c>
      <c r="H23" s="37" t="s">
        <v>20</v>
      </c>
      <c r="O23"/>
      <c r="P23" s="24"/>
    </row>
    <row r="24" spans="2:16" ht="15">
      <c r="B24">
        <v>2</v>
      </c>
      <c r="C24" s="24">
        <v>8873</v>
      </c>
      <c r="D24" s="32" t="str">
        <f>VLOOKUP(C24,'[1]LEDEN'!A:C,2,FALSE)</f>
        <v>DEVOS Claude</v>
      </c>
      <c r="F24" s="24" t="str">
        <f>VLOOKUP(C24,'[1]LEDEN'!A:C,3,FALSE)</f>
        <v>WOH</v>
      </c>
      <c r="H24" s="37" t="s">
        <v>21</v>
      </c>
      <c r="O24"/>
      <c r="P24" s="24"/>
    </row>
    <row r="25" spans="2:16" ht="15">
      <c r="B25">
        <v>3</v>
      </c>
      <c r="C25" s="24">
        <v>4117</v>
      </c>
      <c r="D25" s="32" t="str">
        <f>VLOOKUP(C25,'[1]LEDEN'!A:C,2,FALSE)</f>
        <v>DE SMET Jean-Pierre</v>
      </c>
      <c r="F25" s="24" t="str">
        <f>VLOOKUP(C25,'[1]LEDEN'!A:C,3,FALSE)</f>
        <v>RT</v>
      </c>
      <c r="H25" s="37" t="s">
        <v>22</v>
      </c>
      <c r="O25"/>
      <c r="P25" s="24"/>
    </row>
    <row r="26" spans="2:16" ht="15">
      <c r="B26">
        <v>4</v>
      </c>
      <c r="C26" s="24">
        <v>8459</v>
      </c>
      <c r="D26" s="32" t="str">
        <f>VLOOKUP(C26,'[1]LEDEN'!A:C,2,FALSE)</f>
        <v>VAN DE VELDE Désiré</v>
      </c>
      <c r="F26" s="24" t="str">
        <f>VLOOKUP(C26,'[1]LEDEN'!A:C,3,FALSE)</f>
        <v>CBC-DLS</v>
      </c>
      <c r="H26" s="37" t="s">
        <v>23</v>
      </c>
      <c r="O26"/>
      <c r="P26" s="24"/>
    </row>
    <row r="27" spans="2:16" ht="15">
      <c r="B27"/>
      <c r="C27" s="24"/>
      <c r="O27"/>
      <c r="P27" s="24"/>
    </row>
    <row r="28" spans="2:16" ht="15">
      <c r="B28" s="38" t="s">
        <v>24</v>
      </c>
      <c r="C28" s="24"/>
      <c r="E28" s="39">
        <v>18</v>
      </c>
      <c r="O28"/>
      <c r="P28" s="24"/>
    </row>
    <row r="29" spans="2:16" ht="15">
      <c r="B29"/>
      <c r="C29" s="24"/>
      <c r="O29"/>
      <c r="P29" s="24"/>
    </row>
    <row r="30" spans="2:16" ht="15">
      <c r="B30" s="39" t="s">
        <v>25</v>
      </c>
      <c r="C30" s="24"/>
      <c r="E30" s="40" t="s">
        <v>26</v>
      </c>
      <c r="F30" s="41"/>
      <c r="G30" s="42"/>
      <c r="H30" s="42"/>
      <c r="I30" s="42"/>
      <c r="J30" s="42"/>
      <c r="K30" s="43"/>
      <c r="M30" s="44">
        <v>0.345</v>
      </c>
      <c r="O30"/>
      <c r="P30" s="24"/>
    </row>
    <row r="31" spans="5:13" ht="15">
      <c r="E31" s="45" t="s">
        <v>27</v>
      </c>
      <c r="M31" s="44">
        <v>0.345</v>
      </c>
    </row>
    <row r="33" spans="2:5" ht="15">
      <c r="B33" s="38" t="s">
        <v>28</v>
      </c>
      <c r="E33" t="s">
        <v>29</v>
      </c>
    </row>
    <row r="35" spans="2:16" ht="15">
      <c r="B35" s="46" t="s">
        <v>30</v>
      </c>
      <c r="C35" s="47"/>
      <c r="D35" s="48"/>
      <c r="E35" s="48"/>
      <c r="F35" s="49"/>
      <c r="G35" s="50"/>
      <c r="H35" s="50"/>
      <c r="I35" s="50"/>
      <c r="J35" s="50"/>
      <c r="K35" s="51"/>
      <c r="L35" s="50"/>
      <c r="M35" s="48"/>
      <c r="N35" s="47"/>
      <c r="O35" s="52"/>
      <c r="P35" s="47"/>
    </row>
    <row r="36" spans="2:16" ht="15">
      <c r="B36" s="50"/>
      <c r="C36" s="53"/>
      <c r="D36" s="48"/>
      <c r="E36" s="47"/>
      <c r="F36" s="47"/>
      <c r="G36" s="47"/>
      <c r="H36" s="47"/>
      <c r="I36" s="47"/>
      <c r="J36" s="47"/>
      <c r="K36" s="54"/>
      <c r="L36" s="47"/>
      <c r="M36" s="47"/>
      <c r="N36" s="47"/>
      <c r="O36" s="52"/>
      <c r="P36" s="47"/>
    </row>
    <row r="37" spans="2:16" ht="15">
      <c r="B37" s="55" t="s">
        <v>31</v>
      </c>
      <c r="C37" s="47"/>
      <c r="D37" s="47"/>
      <c r="E37" s="55"/>
      <c r="F37" s="55" t="s">
        <v>32</v>
      </c>
      <c r="G37" s="56"/>
      <c r="H37" s="55"/>
      <c r="I37" s="57"/>
      <c r="J37" s="57"/>
      <c r="K37" s="58"/>
      <c r="L37" s="55" t="s">
        <v>33</v>
      </c>
      <c r="M37" s="57"/>
      <c r="N37" s="55"/>
      <c r="O37" s="48"/>
      <c r="P37" s="47"/>
    </row>
    <row r="38" spans="2:16" ht="15">
      <c r="B38" s="50"/>
      <c r="C38" s="47"/>
      <c r="D38" s="47"/>
      <c r="E38" s="55"/>
      <c r="F38" s="56"/>
      <c r="G38" s="56"/>
      <c r="H38" s="55"/>
      <c r="I38" s="57"/>
      <c r="J38" s="57"/>
      <c r="K38" s="58"/>
      <c r="L38" s="55"/>
      <c r="M38" s="57"/>
      <c r="N38" s="55"/>
      <c r="O38" s="48"/>
      <c r="P38" s="47"/>
    </row>
    <row r="39" spans="2:16" ht="15">
      <c r="B39" s="55" t="s">
        <v>34</v>
      </c>
      <c r="C39" s="55"/>
      <c r="D39" s="48"/>
      <c r="E39" s="48"/>
      <c r="F39" s="49"/>
      <c r="G39" s="50"/>
      <c r="H39" s="50"/>
      <c r="I39" s="50"/>
      <c r="J39" s="50"/>
      <c r="K39" s="51"/>
      <c r="L39" s="49"/>
      <c r="M39" s="48"/>
      <c r="N39" s="47"/>
      <c r="O39" s="52"/>
      <c r="P39" s="47"/>
    </row>
    <row r="40" spans="2:16" ht="15">
      <c r="B40" s="55" t="s">
        <v>35</v>
      </c>
      <c r="C40" s="55"/>
      <c r="D40" s="48"/>
      <c r="E40" s="48"/>
      <c r="F40" s="49"/>
      <c r="G40" s="50"/>
      <c r="H40" s="50"/>
      <c r="I40" s="50"/>
      <c r="J40" s="50"/>
      <c r="K40" s="51"/>
      <c r="L40" s="49"/>
      <c r="M40" s="48"/>
      <c r="N40" s="47"/>
      <c r="O40" s="52"/>
      <c r="P40" s="47"/>
    </row>
    <row r="41" spans="2:16" ht="15">
      <c r="B41" s="59"/>
      <c r="C41" s="60"/>
      <c r="D41" s="61"/>
      <c r="E41" s="61"/>
      <c r="F41" s="62"/>
      <c r="G41" s="63"/>
      <c r="H41" s="63"/>
      <c r="I41" s="63"/>
      <c r="J41" s="63"/>
      <c r="K41" s="64"/>
      <c r="L41" s="62"/>
      <c r="M41" s="65"/>
      <c r="N41" s="66"/>
      <c r="O41" s="67"/>
      <c r="P41" s="66"/>
    </row>
    <row r="42" spans="2:16" ht="15">
      <c r="B42" s="68" t="s">
        <v>36</v>
      </c>
      <c r="C42" s="69"/>
      <c r="D42" s="70"/>
      <c r="E42" s="70"/>
      <c r="F42" s="71"/>
      <c r="G42" s="72"/>
      <c r="H42" s="72"/>
      <c r="I42" s="72"/>
      <c r="J42" s="72"/>
      <c r="K42" s="73"/>
      <c r="L42" s="71"/>
      <c r="M42" s="74"/>
      <c r="N42" s="75"/>
      <c r="O42" s="76"/>
      <c r="P42" s="77"/>
    </row>
    <row r="43" spans="2:16" ht="15">
      <c r="B43" s="78" t="s">
        <v>37</v>
      </c>
      <c r="C43" s="79"/>
      <c r="D43" s="79"/>
      <c r="E43" s="79"/>
      <c r="F43" s="79"/>
      <c r="G43" s="79"/>
      <c r="H43" s="79"/>
      <c r="I43" s="79"/>
      <c r="J43" s="79"/>
      <c r="K43" s="80"/>
      <c r="L43" s="79"/>
      <c r="M43" s="79"/>
      <c r="N43" s="79"/>
      <c r="O43" s="81"/>
      <c r="P43" s="82"/>
    </row>
    <row r="44" spans="2:16" ht="15">
      <c r="B44" s="52"/>
      <c r="C44" s="47"/>
      <c r="D44" s="47"/>
      <c r="E44" s="47"/>
      <c r="F44" s="47"/>
      <c r="G44" s="47"/>
      <c r="H44" s="47"/>
      <c r="I44" s="47"/>
      <c r="J44" s="47"/>
      <c r="K44" s="54"/>
      <c r="L44" s="47"/>
      <c r="M44" s="47"/>
      <c r="N44" s="47"/>
      <c r="O44" s="52"/>
      <c r="P44" s="47"/>
    </row>
    <row r="45" spans="2:16" ht="15">
      <c r="B45" s="32" t="s">
        <v>38</v>
      </c>
      <c r="C45" s="47"/>
      <c r="D45" s="47"/>
      <c r="E45" s="47"/>
      <c r="F45" s="47"/>
      <c r="G45" s="47"/>
      <c r="H45" s="47"/>
      <c r="I45" s="47"/>
      <c r="J45" s="32"/>
      <c r="K45" s="32"/>
      <c r="L45" s="47"/>
      <c r="M45" s="47"/>
      <c r="N45" s="47"/>
      <c r="O45" s="52"/>
      <c r="P45" s="47"/>
    </row>
    <row r="46" spans="2:16" ht="15">
      <c r="B46" s="32" t="s">
        <v>39</v>
      </c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ht="15">
      <c r="K47"/>
    </row>
    <row r="48" ht="15">
      <c r="K48"/>
    </row>
    <row r="49" ht="15">
      <c r="K49"/>
    </row>
    <row r="50" ht="15">
      <c r="K50"/>
    </row>
    <row r="51" ht="15">
      <c r="K51"/>
    </row>
    <row r="52" ht="15">
      <c r="K52"/>
    </row>
    <row r="53" ht="15">
      <c r="K53"/>
    </row>
  </sheetData>
  <sheetProtection/>
  <mergeCells count="5">
    <mergeCell ref="C1:N1"/>
    <mergeCell ref="O2:P2"/>
    <mergeCell ref="B4:P4"/>
    <mergeCell ref="A7:P7"/>
    <mergeCell ref="B21:P21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2013-02-11T18:55:20Z</cp:lastPrinted>
  <dcterms:created xsi:type="dcterms:W3CDTF">2013-02-10T19:25:13Z</dcterms:created>
  <dcterms:modified xsi:type="dcterms:W3CDTF">2013-02-11T18:55:42Z</dcterms:modified>
  <cp:category/>
  <cp:version/>
  <cp:contentType/>
  <cp:contentStatus/>
</cp:coreProperties>
</file>