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<sst xmlns="http://schemas.openxmlformats.org/spreadsheetml/2006/main" count="51" uniqueCount="21">
  <si>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</si>
  <si>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</si>
  <si>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</si>
  <si>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</si>
  <si>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8°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</si>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</sst>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133350</xdr:rowOff>
    </xdr:from>
    <xdr:to>
      <xdr:col>12</xdr:col>
      <xdr:colOff>333375</xdr:colOff>
      <xdr:row>64</xdr:row>
      <xdr:rowOff>180975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"/>
          <a:ext cx="6353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2">
        <v>40851</v>
      </c>
      <c r="D3" s="42"/>
      <c r="E3" s="11" t="s">
        <v>7</v>
      </c>
      <c r="F3" s="43" t="s">
        <v>8</v>
      </c>
      <c r="G3" s="43"/>
      <c r="H3" s="43"/>
      <c r="I3" s="43"/>
      <c r="J3" s="12" t="s">
        <v>9</v>
      </c>
      <c r="K3" s="44" t="s">
        <v>10</v>
      </c>
      <c r="L3" s="44"/>
      <c r="M3" s="4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11</v>
      </c>
      <c r="B6" s="19" t="str">
        <f>VLOOKUP(L6,'[1]LEDEN'!A:E,2,FALSE)</f>
        <v>STOCKMAN Lennie</v>
      </c>
      <c r="C6" s="18"/>
      <c r="D6" s="18"/>
      <c r="E6" s="18"/>
      <c r="F6" s="18" t="s">
        <v>12</v>
      </c>
      <c r="G6" s="20" t="str">
        <f>VLOOKUP(L6,'[1]LEDEN'!A:E,3,FALSE)</f>
        <v>K.GHOK</v>
      </c>
      <c r="H6" s="20"/>
      <c r="I6" s="18"/>
      <c r="J6" s="18"/>
      <c r="K6" s="18"/>
      <c r="L6" s="21">
        <v>8919</v>
      </c>
    </row>
    <row r="7" ht="6" customHeight="1"/>
    <row r="8" spans="6:12" ht="1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SCHOUTETENS Marc</v>
      </c>
      <c r="D9" s="28"/>
      <c r="E9" s="28"/>
      <c r="F9" s="26">
        <v>2</v>
      </c>
      <c r="G9" s="26"/>
      <c r="H9" s="26">
        <v>30</v>
      </c>
      <c r="I9" s="26">
        <v>22</v>
      </c>
      <c r="J9" s="29">
        <f aca="true" t="shared" si="0" ref="J9:J14">ROUNDDOWN(H9/I9,2)</f>
        <v>1.36</v>
      </c>
      <c r="K9" s="26">
        <v>7</v>
      </c>
      <c r="L9" s="30"/>
      <c r="N9">
        <v>7822</v>
      </c>
    </row>
    <row r="10" spans="2:14" ht="15" customHeight="1">
      <c r="B10" s="26">
        <v>2</v>
      </c>
      <c r="C10" s="27" t="str">
        <f>VLOOKUP(N10,'[1]LEDEN'!A:E,2,FALSE)</f>
        <v>DEBUSSCHERE Brecht</v>
      </c>
      <c r="D10" s="28"/>
      <c r="E10" s="28"/>
      <c r="F10" s="26">
        <v>0</v>
      </c>
      <c r="G10" s="26"/>
      <c r="H10" s="26">
        <v>25</v>
      </c>
      <c r="I10" s="26">
        <v>27</v>
      </c>
      <c r="J10" s="29">
        <f t="shared" si="0"/>
        <v>0.92</v>
      </c>
      <c r="K10" s="26">
        <v>3</v>
      </c>
      <c r="L10" s="41">
        <v>1</v>
      </c>
      <c r="N10">
        <v>8874</v>
      </c>
    </row>
    <row r="11" spans="2:14" ht="15" customHeight="1">
      <c r="B11" s="26">
        <v>3</v>
      </c>
      <c r="C11" s="27" t="str">
        <f>VLOOKUP(N11,'[1]LEDEN'!A:E,2,FALSE)</f>
        <v>BOSSAERT Dirk</v>
      </c>
      <c r="D11" s="28"/>
      <c r="E11" s="28"/>
      <c r="F11" s="26">
        <v>2</v>
      </c>
      <c r="G11" s="26"/>
      <c r="H11" s="26">
        <v>30</v>
      </c>
      <c r="I11" s="26">
        <v>16</v>
      </c>
      <c r="J11" s="29">
        <f t="shared" si="0"/>
        <v>1.87</v>
      </c>
      <c r="K11" s="26">
        <v>12</v>
      </c>
      <c r="L11" s="41"/>
      <c r="N11">
        <v>7689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1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1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4</v>
      </c>
      <c r="G14" s="33">
        <f>SUM(G9:G13)</f>
        <v>0</v>
      </c>
      <c r="H14" s="33">
        <f>SUM(H9:H13)</f>
        <v>85</v>
      </c>
      <c r="I14" s="33">
        <f>SUM(I9:I13)</f>
        <v>65</v>
      </c>
      <c r="J14" s="34">
        <f t="shared" si="0"/>
        <v>1.3</v>
      </c>
      <c r="K14" s="33">
        <f>MAX(K9:K13)</f>
        <v>12</v>
      </c>
      <c r="L14" s="35" t="s">
        <v>20</v>
      </c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5">
      <c r="A17" s="18" t="s">
        <v>11</v>
      </c>
      <c r="B17" s="19" t="str">
        <f>VLOOKUP(L17,'[1]LEDEN'!A:E,2,FALSE)</f>
        <v>DEBUSSCHERE Brecht</v>
      </c>
      <c r="C17" s="18"/>
      <c r="D17" s="18"/>
      <c r="E17" s="18"/>
      <c r="F17" s="18" t="s">
        <v>12</v>
      </c>
      <c r="G17" s="20" t="str">
        <f>VLOOKUP(L17,'[1]LEDEN'!A:E,3,FALSE)</f>
        <v>WOH</v>
      </c>
      <c r="H17" s="20"/>
      <c r="I17" s="18"/>
      <c r="J17" s="18"/>
      <c r="K17" s="18"/>
      <c r="L17" s="21">
        <v>8874</v>
      </c>
    </row>
    <row r="18" ht="6" customHeight="1"/>
    <row r="19" spans="6:12" ht="15">
      <c r="F19" s="22" t="s">
        <v>13</v>
      </c>
      <c r="G19" s="23" t="s">
        <v>14</v>
      </c>
      <c r="H19" s="23">
        <v>2.3</v>
      </c>
      <c r="I19" s="24" t="s">
        <v>15</v>
      </c>
      <c r="J19" s="25" t="s">
        <v>16</v>
      </c>
      <c r="K19" s="23" t="s">
        <v>17</v>
      </c>
      <c r="L19" s="23" t="s">
        <v>18</v>
      </c>
    </row>
    <row r="20" spans="2:14" ht="15">
      <c r="B20" s="26">
        <v>1</v>
      </c>
      <c r="C20" s="27" t="str">
        <f>VLOOKUP(N20,'[1]LEDEN'!A:E,2,FALSE)</f>
        <v>BOSSAERT Dirk</v>
      </c>
      <c r="D20" s="28"/>
      <c r="E20" s="28"/>
      <c r="F20" s="26">
        <v>0</v>
      </c>
      <c r="G20" s="26"/>
      <c r="H20" s="26">
        <v>24</v>
      </c>
      <c r="I20" s="26">
        <v>15</v>
      </c>
      <c r="J20" s="29">
        <f aca="true" t="shared" si="1" ref="J20:J25">ROUNDDOWN(H20/I20,2)</f>
        <v>1.6</v>
      </c>
      <c r="K20" s="26">
        <v>6</v>
      </c>
      <c r="L20" s="30"/>
      <c r="N20">
        <v>7689</v>
      </c>
    </row>
    <row r="21" spans="2:14" ht="15">
      <c r="B21" s="26">
        <v>2</v>
      </c>
      <c r="C21" s="27" t="str">
        <f>VLOOKUP(N21,'[1]LEDEN'!A:E,2,FALSE)</f>
        <v>STOCKMAN Lennie</v>
      </c>
      <c r="D21" s="28"/>
      <c r="E21" s="28"/>
      <c r="F21" s="26">
        <v>2</v>
      </c>
      <c r="G21" s="26"/>
      <c r="H21" s="26">
        <v>30</v>
      </c>
      <c r="I21" s="26">
        <v>27</v>
      </c>
      <c r="J21" s="29">
        <f t="shared" si="1"/>
        <v>1.11</v>
      </c>
      <c r="K21" s="26">
        <v>4</v>
      </c>
      <c r="L21" s="41">
        <v>2</v>
      </c>
      <c r="N21">
        <v>8919</v>
      </c>
    </row>
    <row r="22" spans="2:14" ht="15">
      <c r="B22" s="26">
        <v>3</v>
      </c>
      <c r="C22" s="27" t="str">
        <f>VLOOKUP(N22,'[1]LEDEN'!A:E,2,FALSE)</f>
        <v>SCHOUTETENS Marc</v>
      </c>
      <c r="D22" s="28"/>
      <c r="E22" s="28"/>
      <c r="F22" s="26">
        <v>2</v>
      </c>
      <c r="G22" s="26"/>
      <c r="H22" s="26">
        <v>30</v>
      </c>
      <c r="I22" s="26">
        <v>31</v>
      </c>
      <c r="J22" s="29">
        <f t="shared" si="1"/>
        <v>0.96</v>
      </c>
      <c r="K22" s="26">
        <v>5</v>
      </c>
      <c r="L22" s="41"/>
      <c r="N22">
        <v>7822</v>
      </c>
    </row>
    <row r="23" spans="2:12" ht="12.75" customHeight="1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1"/>
    </row>
    <row r="24" spans="2:12" ht="12.75" customHeight="1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1"/>
    </row>
    <row r="25" spans="1:12" ht="15">
      <c r="A25" s="31"/>
      <c r="B25" s="32"/>
      <c r="C25" s="31"/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84</v>
      </c>
      <c r="I25" s="33">
        <f>SUM(I20:I24)</f>
        <v>73</v>
      </c>
      <c r="J25" s="34">
        <f t="shared" si="1"/>
        <v>1.15</v>
      </c>
      <c r="K25" s="33">
        <f>MAX(K20:K24)</f>
        <v>6</v>
      </c>
      <c r="L25" s="35" t="s">
        <v>20</v>
      </c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5">
      <c r="A28" s="18" t="s">
        <v>11</v>
      </c>
      <c r="B28" s="19" t="str">
        <f>VLOOKUP(L28,'[1]LEDEN'!A:E,2,FALSE)</f>
        <v>BOSSAERT Dirk</v>
      </c>
      <c r="C28" s="18"/>
      <c r="D28" s="18"/>
      <c r="E28" s="18"/>
      <c r="F28" s="39" t="s">
        <v>12</v>
      </c>
      <c r="G28" s="40" t="str">
        <f>VLOOKUP(L28,'[1]LEDEN'!A:E,3,FALSE)</f>
        <v>AI</v>
      </c>
      <c r="H28" s="40"/>
      <c r="I28" s="39"/>
      <c r="J28" s="39"/>
      <c r="K28" s="39"/>
      <c r="L28" s="21">
        <v>7689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5">
      <c r="F30" s="23" t="s">
        <v>13</v>
      </c>
      <c r="G30" s="23" t="s">
        <v>14</v>
      </c>
      <c r="H30" s="23">
        <v>2.3</v>
      </c>
      <c r="I30" s="23" t="s">
        <v>15</v>
      </c>
      <c r="J30" s="25" t="s">
        <v>16</v>
      </c>
      <c r="K30" s="23" t="s">
        <v>17</v>
      </c>
      <c r="L30" s="23" t="s">
        <v>18</v>
      </c>
    </row>
    <row r="31" spans="2:14" ht="15">
      <c r="B31" s="26">
        <v>1</v>
      </c>
      <c r="C31" s="27" t="str">
        <f>VLOOKUP(N31,'[1]LEDEN'!A:E,2,FALSE)</f>
        <v>DEBUSSCHERE Brecht</v>
      </c>
      <c r="D31" s="28"/>
      <c r="E31" s="28"/>
      <c r="F31" s="26">
        <v>2</v>
      </c>
      <c r="G31" s="26"/>
      <c r="H31" s="26">
        <v>30</v>
      </c>
      <c r="I31" s="26">
        <v>15</v>
      </c>
      <c r="J31" s="29">
        <f aca="true" t="shared" si="2" ref="J31:J36">ROUNDDOWN(H31/I31,2)</f>
        <v>2</v>
      </c>
      <c r="K31" s="26">
        <v>10</v>
      </c>
      <c r="L31" s="30"/>
      <c r="N31">
        <v>8874</v>
      </c>
    </row>
    <row r="32" spans="2:14" ht="15">
      <c r="B32" s="26">
        <v>2</v>
      </c>
      <c r="C32" s="27" t="str">
        <f>VLOOKUP(N32,'[1]LEDEN'!A:E,2,FALSE)</f>
        <v>SCHOUTETENS Marc</v>
      </c>
      <c r="D32" s="28"/>
      <c r="E32" s="28"/>
      <c r="F32" s="26">
        <v>0</v>
      </c>
      <c r="G32" s="26"/>
      <c r="H32" s="26">
        <v>29</v>
      </c>
      <c r="I32" s="26">
        <v>19</v>
      </c>
      <c r="J32" s="29">
        <f t="shared" si="2"/>
        <v>1.52</v>
      </c>
      <c r="K32" s="26">
        <v>9</v>
      </c>
      <c r="L32" s="41">
        <v>3</v>
      </c>
      <c r="N32">
        <v>7822</v>
      </c>
    </row>
    <row r="33" spans="2:14" ht="15">
      <c r="B33" s="26">
        <v>3</v>
      </c>
      <c r="C33" s="27" t="str">
        <f>VLOOKUP(N33,'[1]LEDEN'!A:E,2,FALSE)</f>
        <v>STOCKMAN Lennie</v>
      </c>
      <c r="D33" s="28"/>
      <c r="E33" s="28"/>
      <c r="F33" s="26">
        <v>0</v>
      </c>
      <c r="G33" s="26"/>
      <c r="H33" s="26">
        <v>9</v>
      </c>
      <c r="I33" s="26">
        <v>16</v>
      </c>
      <c r="J33" s="29">
        <f t="shared" si="2"/>
        <v>0.56</v>
      </c>
      <c r="K33" s="26">
        <v>5</v>
      </c>
      <c r="L33" s="41"/>
      <c r="N33">
        <v>8919</v>
      </c>
    </row>
    <row r="34" spans="2:12" ht="12.75" customHeight="1" hidden="1">
      <c r="B34" s="26">
        <v>4</v>
      </c>
      <c r="C34" s="27" t="e">
        <f>VLOOKUP(N34,'[1]LEDEN'!A:E,2,FALSE)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1"/>
    </row>
    <row r="35" spans="2:12" ht="12.75" customHeight="1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1"/>
    </row>
    <row r="36" spans="1:12" ht="15">
      <c r="A36" s="31"/>
      <c r="B36" s="32"/>
      <c r="C36" s="31"/>
      <c r="D36" s="31"/>
      <c r="E36" s="31" t="s">
        <v>19</v>
      </c>
      <c r="F36" s="33">
        <f>SUM(F31:F35)</f>
        <v>2</v>
      </c>
      <c r="G36" s="33">
        <f>SUM(G31:G35)</f>
        <v>0</v>
      </c>
      <c r="H36" s="33">
        <f>SUM(H31:H35)</f>
        <v>68</v>
      </c>
      <c r="I36" s="33">
        <f>SUM(I31:I35)</f>
        <v>50</v>
      </c>
      <c r="J36" s="34">
        <f t="shared" si="2"/>
        <v>1.36</v>
      </c>
      <c r="K36" s="33">
        <f>MAX(K31:K35)</f>
        <v>10</v>
      </c>
      <c r="L36" s="35" t="s">
        <v>20</v>
      </c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11</v>
      </c>
      <c r="B39" s="19" t="str">
        <f>VLOOKUP(L39,'[1]LEDEN'!A:E,2,FALSE)</f>
        <v>SCHOUTETENS Marc</v>
      </c>
      <c r="C39" s="18"/>
      <c r="D39" s="18"/>
      <c r="E39" s="18"/>
      <c r="F39" s="39" t="s">
        <v>12</v>
      </c>
      <c r="G39" s="40" t="str">
        <f>VLOOKUP(L39,'[1]LEDEN'!A:E,3,FALSE)</f>
        <v>OBA</v>
      </c>
      <c r="H39" s="40"/>
      <c r="I39" s="39"/>
      <c r="J39" s="39"/>
      <c r="K39" s="39"/>
      <c r="L39" s="21">
        <v>7822</v>
      </c>
    </row>
    <row r="40" spans="6:11" ht="15">
      <c r="F40" s="17"/>
      <c r="G40" s="17"/>
      <c r="H40" s="17"/>
      <c r="I40" s="17"/>
      <c r="J40" s="17"/>
      <c r="K40" s="17"/>
    </row>
    <row r="41" spans="6:12" ht="15">
      <c r="F41" s="23" t="s">
        <v>13</v>
      </c>
      <c r="G41" s="23" t="s">
        <v>14</v>
      </c>
      <c r="H41" s="23">
        <v>2.3</v>
      </c>
      <c r="I41" s="23" t="s">
        <v>15</v>
      </c>
      <c r="J41" s="25" t="s">
        <v>16</v>
      </c>
      <c r="K41" s="23" t="s">
        <v>17</v>
      </c>
      <c r="L41" s="23" t="s">
        <v>18</v>
      </c>
    </row>
    <row r="42" spans="2:14" ht="15">
      <c r="B42" s="26">
        <v>1</v>
      </c>
      <c r="C42" s="27" t="str">
        <f>VLOOKUP(N42,'[1]LEDEN'!A:E,2,FALSE)</f>
        <v>STOCKMAN Lennie</v>
      </c>
      <c r="D42" s="28"/>
      <c r="E42" s="28"/>
      <c r="F42" s="26">
        <v>0</v>
      </c>
      <c r="G42" s="26"/>
      <c r="H42" s="26">
        <v>24</v>
      </c>
      <c r="I42" s="26">
        <v>22</v>
      </c>
      <c r="J42" s="29">
        <f aca="true" t="shared" si="3" ref="J42:J47">ROUNDDOWN(H42/I42,2)</f>
        <v>1.09</v>
      </c>
      <c r="K42" s="26">
        <v>4</v>
      </c>
      <c r="L42" s="30"/>
      <c r="N42">
        <v>8919</v>
      </c>
    </row>
    <row r="43" spans="2:14" ht="15">
      <c r="B43" s="26">
        <v>2</v>
      </c>
      <c r="C43" s="27" t="str">
        <f>VLOOKUP(N43,'[1]LEDEN'!A:E,2,FALSE)</f>
        <v>BOSSAERT Dirk</v>
      </c>
      <c r="D43" s="28"/>
      <c r="E43" s="28"/>
      <c r="F43" s="26">
        <v>2</v>
      </c>
      <c r="G43" s="26"/>
      <c r="H43" s="26">
        <v>30</v>
      </c>
      <c r="I43" s="26">
        <v>19</v>
      </c>
      <c r="J43" s="29">
        <f t="shared" si="3"/>
        <v>1.57</v>
      </c>
      <c r="K43" s="26">
        <v>6</v>
      </c>
      <c r="L43" s="41">
        <v>4</v>
      </c>
      <c r="N43">
        <v>7689</v>
      </c>
    </row>
    <row r="44" spans="2:14" ht="15">
      <c r="B44" s="26">
        <v>3</v>
      </c>
      <c r="C44" s="27" t="str">
        <f>VLOOKUP(N44,'[1]LEDEN'!A:E,2,FALSE)</f>
        <v>DEBUSSCHERE Brecht</v>
      </c>
      <c r="D44" s="28"/>
      <c r="E44" s="28"/>
      <c r="F44" s="26">
        <v>0</v>
      </c>
      <c r="G44" s="26"/>
      <c r="H44" s="26">
        <v>24</v>
      </c>
      <c r="I44" s="26">
        <v>31</v>
      </c>
      <c r="J44" s="29">
        <f t="shared" si="3"/>
        <v>0.77</v>
      </c>
      <c r="K44" s="26">
        <v>4</v>
      </c>
      <c r="L44" s="41"/>
      <c r="N44">
        <v>8874</v>
      </c>
    </row>
    <row r="45" spans="2:12" ht="12.75" customHeight="1" hidden="1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1"/>
    </row>
    <row r="46" spans="2:12" ht="12.75" customHeight="1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1"/>
    </row>
    <row r="47" spans="1:12" ht="15">
      <c r="A47" s="31"/>
      <c r="B47" s="32"/>
      <c r="C47" s="31"/>
      <c r="D47" s="31"/>
      <c r="E47" s="31" t="s">
        <v>19</v>
      </c>
      <c r="F47" s="33">
        <f>SUM(F42:F46)</f>
        <v>2</v>
      </c>
      <c r="G47" s="33">
        <f>SUM(G42:G46)</f>
        <v>0</v>
      </c>
      <c r="H47" s="33">
        <f>SUM(H42:H46)</f>
        <v>78</v>
      </c>
      <c r="I47" s="33">
        <f>SUM(I42:I46)</f>
        <v>72</v>
      </c>
      <c r="J47" s="34">
        <f t="shared" si="3"/>
        <v>1.08</v>
      </c>
      <c r="K47" s="33">
        <f>MAX(K42:K46)</f>
        <v>6</v>
      </c>
      <c r="L47" s="35" t="s">
        <v>20</v>
      </c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6:11" ht="6" customHeight="1">
      <c r="F49" s="17"/>
      <c r="G49" s="17"/>
      <c r="H49" s="17"/>
      <c r="I49" s="17"/>
      <c r="J49" s="17"/>
      <c r="K49" s="17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2011-11-06T13:42:17Z</dcterms:created>
  <dcterms:modified xsi:type="dcterms:W3CDTF">2011-11-06T21:24:58Z</dcterms:modified>
  <cp:category/>
  <cp:version/>
  <cp:contentType/>
  <cp:contentStatus/>
</cp:coreProperties>
</file>