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<sst xmlns="http://schemas.openxmlformats.org/spreadsheetml/2006/main" count="42" uniqueCount="42">
  <si>
    <t>GEWEST BEIDE - VLAANDEREN</t>
  </si>
  <si>
    <t>sportjaar :</t>
  </si>
  <si>
    <t>2011-2012</t>
  </si>
  <si>
    <t>DISTRICT : ZUIDWESTVLAANDEREN</t>
  </si>
  <si>
    <t>KAMPIOENSCHAP VAN BELGIE : 8° VRIJSPEL KB</t>
  </si>
  <si>
    <t xml:space="preserve">VZW/ASBL – Zetel/Siège : 3000 LEUVEN,Martelarenplein 13 </t>
  </si>
  <si>
    <t>UITSLAG INTERDISTRICTVOORRONDE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</si>
  <si>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</si>
  <si>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</si>
  <si>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</si>
  <si>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</si>
  <si>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</si>
  <si>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</si>
  <si>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</si>
  <si>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</si>
  <si>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</si>
  <si>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PR 3/4</t>
  </si>
  <si>
    <t>MG</t>
  </si>
  <si>
    <t>NS</t>
  </si>
  <si>
    <t>INTERDISTRICTFINALE 8° VRIJSPEL K.B.</t>
  </si>
  <si>
    <t>* DEELNEMERS</t>
  </si>
  <si>
    <t xml:space="preserve">Al deze wedstrijden worden gespeeld in </t>
  </si>
  <si>
    <t>KBC Warden Oom, Hogestraat 22 Te Hooglede</t>
  </si>
  <si>
    <t>Tel.: 0473/21.21.18.</t>
  </si>
  <si>
    <t>vrijdag 4 november 2011 om 19u00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</si>
  <si>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</si>
  <si>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</si>
  <si>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</si>
  <si>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</si>
  <si>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</si>
  <si>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1-4 en 2-3, vervolgens V1-W2  &amp;  V2-W1, V1-V2  &amp;  W1-W2</t>
  </si>
  <si>
    <t>* WEDSTRIJDLEIDING : clubsportbestuurder.</t>
  </si>
  <si>
    <t>SPORTKLEDIJ VERPLICHT</t>
  </si>
  <si>
    <t>Laken SIMONIS</t>
  </si>
  <si>
    <t>Ballen SUPER ARAMITH</t>
  </si>
  <si>
    <t>De winnaar van de districtfinale speelt de gewestelijke finale in het weekend van 10&amp;11/12/2011</t>
  </si>
  <si>
    <t>in het district Brugge-Zeekust.</t>
  </si>
  <si>
    <t>Uitslagen binnen de 24 uur naar: De Moor Frederik, Tuttegemstraat 36 te 9870  MACHELEN (O.-Vl.)</t>
  </si>
  <si>
    <t>Tel.: 0496/26.44.85       Fax: 09/386.65.22.        Email : frederik.de.moor1@telenet.be</t>
  </si>
  <si>
    <t>Opmaak kalender: 21 september 2011</t>
  </si>
  <si>
    <t>Uiterste speeldatum: zondag 6 november 2011</t>
  </si>
  <si>
    <t>www.kbbb-zwvl.be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</si>
</sst>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30"/>
      <name val="Calibri"/>
      <family val="2"/>
    </font>
    <font>
      <b/>
      <i/>
      <sz val="18"/>
      <color indexed="30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sz val="10"/>
      <name val="Comic Sans MS"/>
      <family val="4"/>
    </font>
    <font>
      <b/>
      <u val="single"/>
      <sz val="16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4"/>
      <color rgb="FF0070C0"/>
      <name val="Calibri"/>
      <family val="2"/>
    </font>
    <font>
      <b/>
      <i/>
      <sz val="18"/>
      <color rgb="FF0070C0"/>
      <name val="Calibri"/>
      <family val="2"/>
    </font>
    <font>
      <b/>
      <u val="single"/>
      <sz val="16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4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19" fillId="33" borderId="10" xfId="55" applyFont="1" applyFill="1" applyBorder="1" applyAlignment="1">
      <alignment horizontal="left"/>
      <protection/>
    </xf>
    <xf numFmtId="0" fontId="19" fillId="34" borderId="11" xfId="55" applyFont="1" applyFill="1" applyBorder="1" applyAlignment="1">
      <alignment horizontal="center"/>
      <protection/>
    </xf>
    <xf numFmtId="0" fontId="20" fillId="34" borderId="11" xfId="55" applyFont="1" applyFill="1" applyBorder="1" applyAlignment="1">
      <alignment horizontal="center"/>
      <protection/>
    </xf>
    <xf numFmtId="0" fontId="21" fillId="34" borderId="11" xfId="55" applyFont="1" applyFill="1" applyBorder="1" applyAlignment="1">
      <alignment horizontal="center"/>
      <protection/>
    </xf>
    <xf numFmtId="0" fontId="21" fillId="34" borderId="12" xfId="55" applyFont="1" applyFill="1" applyBorder="1" applyAlignment="1">
      <alignment horizontal="left"/>
      <protection/>
    </xf>
    <xf numFmtId="0" fontId="19" fillId="33" borderId="13" xfId="55" applyFont="1" applyFill="1" applyBorder="1" applyAlignment="1">
      <alignment horizontal="left"/>
      <protection/>
    </xf>
    <xf numFmtId="0" fontId="19" fillId="34" borderId="0" xfId="55" applyFont="1" applyFill="1" applyBorder="1" applyAlignment="1">
      <alignment horizontal="center"/>
      <protection/>
    </xf>
    <xf numFmtId="0" fontId="21" fillId="34" borderId="0" xfId="55" applyFont="1" applyFill="1" applyBorder="1" applyAlignment="1">
      <alignment horizontal="left"/>
      <protection/>
    </xf>
    <xf numFmtId="0" fontId="22" fillId="34" borderId="0" xfId="55" applyFont="1" applyFill="1" applyBorder="1" applyAlignment="1">
      <alignment horizontal="left"/>
      <protection/>
    </xf>
    <xf numFmtId="0" fontId="23" fillId="34" borderId="0" xfId="55" applyFont="1" applyFill="1" applyBorder="1">
      <alignment/>
      <protection/>
    </xf>
    <xf numFmtId="0" fontId="21" fillId="34" borderId="0" xfId="55" applyFont="1" applyFill="1" applyBorder="1" applyAlignment="1">
      <alignment horizontal="center"/>
      <protection/>
    </xf>
    <xf numFmtId="1" fontId="21" fillId="34" borderId="0" xfId="55" applyNumberFormat="1" applyFont="1" applyFill="1" applyBorder="1" applyAlignment="1">
      <alignment horizontal="center"/>
      <protection/>
    </xf>
    <xf numFmtId="164" fontId="21" fillId="34" borderId="0" xfId="55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24" fillId="33" borderId="13" xfId="55" applyFont="1" applyFill="1" applyBorder="1" applyAlignment="1">
      <alignment horizontal="left"/>
      <protection/>
    </xf>
    <xf numFmtId="0" fontId="24" fillId="34" borderId="0" xfId="55" applyFont="1" applyFill="1" applyBorder="1" applyAlignment="1">
      <alignment horizontal="center"/>
      <protection/>
    </xf>
    <xf numFmtId="0" fontId="24" fillId="34" borderId="0" xfId="55" applyFont="1" applyFill="1" applyBorder="1" applyAlignment="1">
      <alignment horizontal="left"/>
      <protection/>
    </xf>
    <xf numFmtId="0" fontId="20" fillId="34" borderId="0" xfId="55" applyFont="1" applyFill="1" applyBorder="1" applyAlignment="1">
      <alignment horizontal="left"/>
      <protection/>
    </xf>
    <xf numFmtId="0" fontId="20" fillId="34" borderId="0" xfId="55" applyFont="1" applyFill="1" applyBorder="1">
      <alignment/>
      <protection/>
    </xf>
    <xf numFmtId="0" fontId="20" fillId="34" borderId="0" xfId="55" applyFont="1" applyFill="1" applyBorder="1" applyAlignment="1">
      <alignment horizontal="center"/>
      <protection/>
    </xf>
    <xf numFmtId="1" fontId="20" fillId="34" borderId="0" xfId="55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18" fillId="33" borderId="15" xfId="55" applyFill="1" applyBorder="1" applyAlignment="1">
      <alignment horizontal="center"/>
      <protection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5" applyFont="1" applyFill="1" applyBorder="1" applyAlignment="1">
      <alignment horizontal="left"/>
      <protection/>
    </xf>
    <xf numFmtId="0" fontId="27" fillId="0" borderId="0" xfId="55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56" fillId="0" borderId="18" xfId="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57" fillId="0" borderId="18" xfId="0" applyFont="1" applyBorder="1" applyAlignment="1">
      <alignment horizontal="center"/>
    </xf>
    <xf numFmtId="0" fontId="57" fillId="0" borderId="19" xfId="0" applyFont="1" applyBorder="1" applyAlignment="1">
      <alignment horizontal="center"/>
    </xf>
    <xf numFmtId="0" fontId="57" fillId="0" borderId="2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2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55" applyFont="1" applyAlignment="1">
      <alignment horizontal="left"/>
      <protection/>
    </xf>
    <xf numFmtId="0" fontId="30" fillId="0" borderId="0" xfId="55" applyFont="1" applyAlignment="1">
      <alignment horizontal="center"/>
      <protection/>
    </xf>
    <xf numFmtId="1" fontId="30" fillId="0" borderId="0" xfId="55" applyNumberFormat="1" applyFont="1" applyAlignment="1">
      <alignment horizontal="center"/>
      <protection/>
    </xf>
    <xf numFmtId="2" fontId="30" fillId="0" borderId="0" xfId="55" applyNumberFormat="1" applyFont="1" applyAlignment="1">
      <alignment horizontal="right"/>
      <protection/>
    </xf>
    <xf numFmtId="0" fontId="18" fillId="0" borderId="0" xfId="55" applyFont="1">
      <alignment/>
      <protection/>
    </xf>
    <xf numFmtId="0" fontId="32" fillId="0" borderId="0" xfId="55" applyFont="1" applyAlignment="1">
      <alignment horizontal="left"/>
      <protection/>
    </xf>
    <xf numFmtId="0" fontId="0" fillId="0" borderId="0" xfId="0" applyFont="1" applyAlignment="1">
      <alignment/>
    </xf>
    <xf numFmtId="0" fontId="33" fillId="0" borderId="0" xfId="55" applyFont="1">
      <alignment/>
      <protection/>
    </xf>
    <xf numFmtId="0" fontId="33" fillId="0" borderId="0" xfId="55" applyFont="1" applyAlignment="1">
      <alignment horizontal="left"/>
      <protection/>
    </xf>
    <xf numFmtId="0" fontId="33" fillId="0" borderId="0" xfId="55" applyFont="1" applyAlignment="1">
      <alignment horizontal="center"/>
      <protection/>
    </xf>
    <xf numFmtId="1" fontId="33" fillId="0" borderId="0" xfId="55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34" fillId="0" borderId="0" xfId="55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5" fillId="0" borderId="0" xfId="55" applyFont="1" applyAlignment="1">
      <alignment horizontal="left"/>
      <protection/>
    </xf>
    <xf numFmtId="0" fontId="35" fillId="0" borderId="0" xfId="55" applyFont="1">
      <alignment/>
      <protection/>
    </xf>
    <xf numFmtId="0" fontId="35" fillId="0" borderId="0" xfId="55" applyFont="1" applyAlignment="1">
      <alignment horizontal="center"/>
      <protection/>
    </xf>
    <xf numFmtId="1" fontId="35" fillId="0" borderId="0" xfId="55" applyNumberFormat="1" applyFont="1" applyAlignment="1">
      <alignment horizontal="center"/>
      <protection/>
    </xf>
    <xf numFmtId="0" fontId="33" fillId="0" borderId="0" xfId="55" applyFont="1" applyBorder="1" applyAlignment="1">
      <alignment horizontal="center"/>
      <protection/>
    </xf>
    <xf numFmtId="0" fontId="34" fillId="0" borderId="0" xfId="55" applyFont="1" applyBorder="1" applyAlignment="1">
      <alignment horizontal="left"/>
      <protection/>
    </xf>
    <xf numFmtId="0" fontId="35" fillId="0" borderId="0" xfId="55" applyFont="1" applyBorder="1">
      <alignment/>
      <protection/>
    </xf>
    <xf numFmtId="0" fontId="35" fillId="0" borderId="0" xfId="55" applyFont="1" applyBorder="1" applyAlignment="1">
      <alignment horizontal="left"/>
      <protection/>
    </xf>
    <xf numFmtId="0" fontId="35" fillId="0" borderId="0" xfId="55" applyFont="1" applyBorder="1" applyAlignment="1">
      <alignment horizontal="center"/>
      <protection/>
    </xf>
    <xf numFmtId="1" fontId="35" fillId="0" borderId="0" xfId="55" applyNumberFormat="1" applyFont="1" applyBorder="1" applyAlignment="1">
      <alignment horizontal="center"/>
      <protection/>
    </xf>
    <xf numFmtId="0" fontId="33" fillId="0" borderId="0" xfId="55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6" fillId="0" borderId="21" xfId="55" applyFont="1" applyBorder="1" applyAlignment="1">
      <alignment horizontal="left"/>
      <protection/>
    </xf>
    <xf numFmtId="0" fontId="34" fillId="0" borderId="22" xfId="55" applyFont="1" applyBorder="1" applyAlignment="1">
      <alignment horizontal="left"/>
      <protection/>
    </xf>
    <xf numFmtId="0" fontId="35" fillId="0" borderId="22" xfId="55" applyFont="1" applyBorder="1">
      <alignment/>
      <protection/>
    </xf>
    <xf numFmtId="0" fontId="35" fillId="0" borderId="22" xfId="55" applyFont="1" applyBorder="1" applyAlignment="1">
      <alignment horizontal="left"/>
      <protection/>
    </xf>
    <xf numFmtId="0" fontId="35" fillId="0" borderId="22" xfId="55" applyFont="1" applyBorder="1" applyAlignment="1">
      <alignment horizontal="center"/>
      <protection/>
    </xf>
    <xf numFmtId="1" fontId="35" fillId="0" borderId="22" xfId="55" applyNumberFormat="1" applyFont="1" applyBorder="1" applyAlignment="1">
      <alignment horizontal="center"/>
      <protection/>
    </xf>
    <xf numFmtId="0" fontId="33" fillId="0" borderId="22" xfId="55" applyFont="1" applyBorder="1">
      <alignment/>
      <protection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16" fillId="0" borderId="24" xfId="0" applyFont="1" applyBorder="1" applyAlignment="1">
      <alignment/>
    </xf>
    <xf numFmtId="0" fontId="0" fillId="0" borderId="25" xfId="0" applyFont="1" applyBorder="1" applyAlignment="1">
      <alignment/>
    </xf>
    <xf numFmtId="1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0" xfId="0" applyFont="1" applyAlignment="1">
      <alignment horizontal="left"/>
    </xf>
    <xf numFmtId="0" fontId="38" fillId="0" borderId="0" xfId="0" applyFont="1" applyAlignment="1">
      <alignment/>
    </xf>
    <xf numFmtId="0" fontId="58" fillId="0" borderId="0" xfId="43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54</xdr:row>
      <xdr:rowOff>47625</xdr:rowOff>
    </xdr:from>
    <xdr:to>
      <xdr:col>15</xdr:col>
      <xdr:colOff>533400</xdr:colOff>
      <xdr:row>56</xdr:row>
      <xdr:rowOff>133350</xdr:rowOff>
    </xdr:to>
    <xdr:pic>
      <xdr:nvPicPr>
        <xdr:cNvPr id="2" name="INCREDISETASATTACH" descr="A878FB3F-8AD3-44C2-8BE2-BCC598368E0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039225"/>
          <a:ext cx="6515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8e%20vrij%20k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Simen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5">
          <cell r="B705" t="str">
            <v>VAN HAMME Gunther </v>
          </cell>
          <cell r="C705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bbb-zwvl.b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42578125" style="0" customWidth="1"/>
    <col min="2" max="2" width="6.28125" style="27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31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7" customWidth="1"/>
    <col min="16" max="16" width="8.28125" style="0" customWidth="1"/>
    <col min="18" max="18" width="9.421875" style="0" bestFit="1" customWidth="1"/>
  </cols>
  <sheetData>
    <row r="1" spans="1:16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ht="15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2"/>
      <c r="L2" s="13"/>
      <c r="M2" s="14"/>
      <c r="N2" s="14"/>
      <c r="O2" s="13"/>
      <c r="P2" s="15"/>
    </row>
    <row r="3" spans="1:16" ht="15">
      <c r="A3" s="16"/>
      <c r="B3" s="17"/>
      <c r="C3" s="18"/>
      <c r="D3" s="19"/>
      <c r="E3" s="19"/>
      <c r="F3" s="20"/>
      <c r="G3" s="21"/>
      <c r="H3" s="21"/>
      <c r="I3" s="21"/>
      <c r="J3" s="21"/>
      <c r="K3" s="22"/>
      <c r="L3" s="21"/>
      <c r="M3" s="14"/>
      <c r="N3" s="14"/>
      <c r="O3" s="23"/>
      <c r="P3" s="15"/>
    </row>
    <row r="4" spans="1:16" ht="15.75" thickBot="1">
      <c r="A4" s="24"/>
      <c r="B4" s="25" t="s">
        <v>4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6"/>
    </row>
    <row r="5" spans="3:6" ht="12.75" customHeight="1">
      <c r="C5" s="28" t="s">
        <v>5</v>
      </c>
      <c r="D5" s="29"/>
      <c r="E5" s="29"/>
      <c r="F5" s="30"/>
    </row>
    <row r="6" ht="6" customHeight="1" thickBot="1"/>
    <row r="7" spans="1:16" ht="19.5" thickBot="1">
      <c r="A7" s="32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4"/>
    </row>
    <row r="8" ht="6.75" customHeight="1"/>
    <row r="9" spans="2:15" ht="11.25" customHeight="1">
      <c r="B9"/>
      <c r="C9" s="35" t="s">
        <v>7</v>
      </c>
      <c r="D9" s="35" t="s">
        <v>8</v>
      </c>
      <c r="E9" s="35"/>
      <c r="F9" s="35" t="s">
        <v>9</v>
      </c>
      <c r="G9" s="35"/>
      <c r="H9" s="35"/>
      <c r="I9" s="27"/>
      <c r="J9" s="35" t="s">
        <v>10</v>
      </c>
      <c r="K9" s="36" t="s">
        <v>11</v>
      </c>
      <c r="L9" s="35" t="s">
        <v>12</v>
      </c>
      <c r="M9" s="35" t="s">
        <v>13</v>
      </c>
      <c r="N9" s="35" t="s">
        <v>14</v>
      </c>
      <c r="O9" s="35" t="s">
        <v>15</v>
      </c>
    </row>
    <row r="10" spans="2:15" ht="15">
      <c r="B10">
        <f>B9+1</f>
        <v>1</v>
      </c>
      <c r="C10" s="37">
        <v>8874</v>
      </c>
      <c r="D10" s="38" t="str">
        <f>VLOOKUP(C10,'[1]LEDEN'!A:C,2,FALSE)</f>
        <v>DEBUSSCHERE Brecht</v>
      </c>
      <c r="F10" s="27" t="str">
        <f>VLOOKUP(C10,'[1]LEDEN'!A:C,3,FALSE)</f>
        <v>WOH</v>
      </c>
      <c r="J10" s="27">
        <v>6</v>
      </c>
      <c r="K10" s="39">
        <v>117</v>
      </c>
      <c r="L10" s="27">
        <v>82</v>
      </c>
      <c r="M10" s="40">
        <f aca="true" t="shared" si="0" ref="M10:M25">IF(L10&lt;&gt;"",(K10/L10)-0.005,"")</f>
        <v>1.421829268292683</v>
      </c>
      <c r="N10" s="27">
        <v>11</v>
      </c>
      <c r="O10" s="27" t="s">
        <v>16</v>
      </c>
    </row>
    <row r="11" spans="2:15" ht="15">
      <c r="B11">
        <f>B10+1</f>
        <v>2</v>
      </c>
      <c r="C11" s="37">
        <v>8919</v>
      </c>
      <c r="D11" s="38" t="str">
        <f>VLOOKUP(C11,'[1]LEDEN'!A:C,2,FALSE)</f>
        <v>STOCKMAN Lennie</v>
      </c>
      <c r="F11" s="27" t="str">
        <f>VLOOKUP(C11,'[1]LEDEN'!A:C,3,FALSE)</f>
        <v>K.GHOK</v>
      </c>
      <c r="J11" s="27">
        <v>8</v>
      </c>
      <c r="K11" s="39">
        <v>120</v>
      </c>
      <c r="L11" s="27">
        <v>83</v>
      </c>
      <c r="M11" s="40">
        <f t="shared" si="0"/>
        <v>1.4407831325301206</v>
      </c>
      <c r="N11" s="27">
        <v>8</v>
      </c>
      <c r="O11" s="27" t="str">
        <f aca="true" t="shared" si="1" ref="O11:O25">IF(M11&lt;1,"OG",IF(AND(M11&gt;=1,M11&lt;1.6),"MG",IF(AND(M11&gt;=1.6,M11&lt;2.2),"PR",IF(AND(M11&gt;=2.2,M11&lt;2.8),"DPR",IF(AND(M11&gt;=2.8,M11&lt;3.6),"DRPR","")))))</f>
        <v>MG</v>
      </c>
    </row>
    <row r="12" spans="2:15" ht="15">
      <c r="B12">
        <f aca="true" t="shared" si="2" ref="B12:B25">B11+1</f>
        <v>3</v>
      </c>
      <c r="C12" s="37">
        <v>7689</v>
      </c>
      <c r="D12" s="38" t="str">
        <f>VLOOKUP(C12,'[1]LEDEN'!A:C,2,FALSE)</f>
        <v>BOSSAERT Dirk</v>
      </c>
      <c r="F12" s="27" t="str">
        <f>VLOOKUP(C12,'[1]LEDEN'!A:C,3,FALSE)</f>
        <v>AI</v>
      </c>
      <c r="J12" s="27">
        <v>8</v>
      </c>
      <c r="K12" s="39">
        <v>120</v>
      </c>
      <c r="L12" s="27">
        <v>104</v>
      </c>
      <c r="M12" s="40">
        <f t="shared" si="0"/>
        <v>1.1488461538461539</v>
      </c>
      <c r="N12" s="27">
        <v>6</v>
      </c>
      <c r="O12" s="27" t="str">
        <f t="shared" si="1"/>
        <v>MG</v>
      </c>
    </row>
    <row r="13" spans="2:15" ht="15">
      <c r="B13">
        <f t="shared" si="2"/>
        <v>4</v>
      </c>
      <c r="C13" s="37">
        <v>7822</v>
      </c>
      <c r="D13" s="38" t="str">
        <f>VLOOKUP(C13,'[1]LEDEN'!A:C,2,FALSE)</f>
        <v>SCHOUTETENS Marc</v>
      </c>
      <c r="F13" s="27" t="str">
        <f>VLOOKUP(C13,'[1]LEDEN'!A:C,3,FALSE)</f>
        <v>OBA</v>
      </c>
      <c r="J13" s="27">
        <v>8</v>
      </c>
      <c r="K13" s="39">
        <v>120</v>
      </c>
      <c r="L13" s="27">
        <v>120</v>
      </c>
      <c r="M13" s="40">
        <f t="shared" si="0"/>
        <v>0.995</v>
      </c>
      <c r="N13" s="27">
        <v>4</v>
      </c>
      <c r="O13" s="27" t="s">
        <v>17</v>
      </c>
    </row>
    <row r="14" spans="2:15" ht="15">
      <c r="B14">
        <f t="shared" si="2"/>
        <v>5</v>
      </c>
      <c r="C14" s="37">
        <v>7459</v>
      </c>
      <c r="D14" s="38" t="str">
        <f>VLOOKUP(C14,'[1]LEDEN'!A:C,2,FALSE)</f>
        <v>RONDELE Eveline</v>
      </c>
      <c r="F14" s="27" t="str">
        <f>VLOOKUP(C14,'[1]LEDEN'!A:C,3,FALSE)</f>
        <v>AI</v>
      </c>
      <c r="J14" s="27">
        <v>6</v>
      </c>
      <c r="K14" s="39">
        <v>118</v>
      </c>
      <c r="L14" s="27">
        <v>100</v>
      </c>
      <c r="M14" s="40">
        <f t="shared" si="0"/>
        <v>1.175</v>
      </c>
      <c r="N14" s="27">
        <v>10</v>
      </c>
      <c r="O14" s="27" t="str">
        <f t="shared" si="1"/>
        <v>MG</v>
      </c>
    </row>
    <row r="15" spans="2:15" ht="15">
      <c r="B15">
        <f t="shared" si="2"/>
        <v>6</v>
      </c>
      <c r="C15" s="37">
        <v>7693</v>
      </c>
      <c r="D15" s="38" t="str">
        <f>VLOOKUP(C15,'[1]LEDEN'!A:C,2,FALSE)</f>
        <v>FAREZ Luc</v>
      </c>
      <c r="F15" s="27" t="str">
        <f>VLOOKUP(C15,'[1]LEDEN'!A:C,3,FALSE)</f>
        <v>RT</v>
      </c>
      <c r="J15" s="27">
        <v>4</v>
      </c>
      <c r="K15" s="39">
        <v>104</v>
      </c>
      <c r="L15" s="27">
        <v>84</v>
      </c>
      <c r="M15" s="40">
        <f t="shared" si="0"/>
        <v>1.2330952380952382</v>
      </c>
      <c r="N15" s="27">
        <v>7</v>
      </c>
      <c r="O15" s="27" t="str">
        <f t="shared" si="1"/>
        <v>MG</v>
      </c>
    </row>
    <row r="16" spans="2:15" ht="15">
      <c r="B16">
        <f t="shared" si="2"/>
        <v>7</v>
      </c>
      <c r="C16" s="37">
        <v>4119</v>
      </c>
      <c r="D16" s="38" t="str">
        <f>VLOOKUP(C16,'[1]LEDEN'!A:C,2,FALSE)</f>
        <v>GEERLANDT José</v>
      </c>
      <c r="F16" s="27" t="str">
        <f>VLOOKUP(C16,'[1]LEDEN'!A:C,3,FALSE)</f>
        <v>OS</v>
      </c>
      <c r="J16" s="27">
        <v>4</v>
      </c>
      <c r="K16" s="39">
        <v>97</v>
      </c>
      <c r="L16" s="27">
        <v>82</v>
      </c>
      <c r="M16" s="40">
        <f t="shared" si="0"/>
        <v>1.1779268292682927</v>
      </c>
      <c r="N16" s="27">
        <v>10</v>
      </c>
      <c r="O16" s="27" t="str">
        <f t="shared" si="1"/>
        <v>MG</v>
      </c>
    </row>
    <row r="17" spans="2:15" ht="15">
      <c r="B17">
        <f t="shared" si="2"/>
        <v>8</v>
      </c>
      <c r="C17" s="37">
        <v>8084</v>
      </c>
      <c r="D17" s="38" t="str">
        <f>VLOOKUP(C17,'[1]LEDEN'!A:C,2,FALSE)</f>
        <v>VELLE Ronny</v>
      </c>
      <c r="F17" s="27" t="str">
        <f>VLOOKUP(C17,'[1]LEDEN'!A:C,3,FALSE)</f>
        <v>WOH</v>
      </c>
      <c r="J17" s="27">
        <v>4</v>
      </c>
      <c r="K17" s="39">
        <v>97</v>
      </c>
      <c r="L17" s="27">
        <v>95</v>
      </c>
      <c r="M17" s="40">
        <f t="shared" si="0"/>
        <v>1.0160526315789475</v>
      </c>
      <c r="N17" s="27">
        <v>8</v>
      </c>
      <c r="O17" s="27" t="str">
        <f t="shared" si="1"/>
        <v>MG</v>
      </c>
    </row>
    <row r="18" spans="2:15" ht="15">
      <c r="B18">
        <f t="shared" si="2"/>
        <v>9</v>
      </c>
      <c r="C18" s="37">
        <v>4715</v>
      </c>
      <c r="D18" s="38" t="str">
        <f>VLOOKUP(C18,'[1]LEDEN'!A:C,2,FALSE)</f>
        <v>LAMPE Guy</v>
      </c>
      <c r="F18" s="27" t="str">
        <f>VLOOKUP(C18,'[1]LEDEN'!A:C,3,FALSE)</f>
        <v>RT</v>
      </c>
      <c r="J18" s="27">
        <v>0</v>
      </c>
      <c r="K18" s="39">
        <v>85</v>
      </c>
      <c r="L18" s="27">
        <v>76</v>
      </c>
      <c r="M18" s="40">
        <f t="shared" si="0"/>
        <v>1.113421052631579</v>
      </c>
      <c r="N18" s="27">
        <v>8</v>
      </c>
      <c r="O18" s="27" t="str">
        <f t="shared" si="1"/>
        <v>MG</v>
      </c>
    </row>
    <row r="19" spans="2:15" ht="15">
      <c r="B19">
        <f t="shared" si="2"/>
        <v>10</v>
      </c>
      <c r="C19" s="37">
        <v>8086</v>
      </c>
      <c r="D19" s="38" t="str">
        <f>VLOOKUP(C19,'[1]LEDEN'!A:C,2,FALSE)</f>
        <v>VANWATERMEULEN Bart</v>
      </c>
      <c r="F19" s="27" t="str">
        <f>VLOOKUP(C19,'[1]LEDEN'!A:C,3,FALSE)</f>
        <v>AI</v>
      </c>
      <c r="J19" s="27">
        <v>6</v>
      </c>
      <c r="K19" s="39">
        <v>104</v>
      </c>
      <c r="L19" s="27">
        <v>112</v>
      </c>
      <c r="M19" s="40">
        <f t="shared" si="0"/>
        <v>0.9235714285714286</v>
      </c>
      <c r="N19" s="27">
        <v>7</v>
      </c>
      <c r="O19" s="27" t="str">
        <f t="shared" si="1"/>
        <v>OG</v>
      </c>
    </row>
    <row r="20" spans="2:15" ht="15">
      <c r="B20">
        <f t="shared" si="2"/>
        <v>11</v>
      </c>
      <c r="C20" s="37">
        <v>8878</v>
      </c>
      <c r="D20" s="38" t="str">
        <f>VLOOKUP(C20,'[1]LEDEN'!A:C,2,FALSE)</f>
        <v>D'HOOP Steven</v>
      </c>
      <c r="F20" s="27" t="str">
        <f>VLOOKUP(C20,'[1]LEDEN'!A:C,3,FALSE)</f>
        <v>WOH</v>
      </c>
      <c r="J20" s="27">
        <v>4</v>
      </c>
      <c r="K20" s="39">
        <v>108</v>
      </c>
      <c r="L20" s="27">
        <v>130</v>
      </c>
      <c r="M20" s="40">
        <f t="shared" si="0"/>
        <v>0.8257692307692308</v>
      </c>
      <c r="N20" s="27">
        <v>5</v>
      </c>
      <c r="O20" s="27" t="str">
        <f t="shared" si="1"/>
        <v>OG</v>
      </c>
    </row>
    <row r="21" spans="2:15" ht="15">
      <c r="B21">
        <f t="shared" si="2"/>
        <v>12</v>
      </c>
      <c r="C21" s="37">
        <v>8875</v>
      </c>
      <c r="D21" s="38" t="str">
        <f>VLOOKUP(C21,'[1]LEDEN'!A:C,2,FALSE)</f>
        <v>DEBUSSCHERE Dries</v>
      </c>
      <c r="F21" s="27" t="str">
        <f>VLOOKUP(C21,'[1]LEDEN'!A:C,3,FALSE)</f>
        <v>WOH</v>
      </c>
      <c r="J21" s="27">
        <v>2</v>
      </c>
      <c r="K21" s="39">
        <v>91</v>
      </c>
      <c r="L21" s="27">
        <v>124</v>
      </c>
      <c r="M21" s="40">
        <f t="shared" si="0"/>
        <v>0.7288709677419355</v>
      </c>
      <c r="N21" s="27">
        <v>5</v>
      </c>
      <c r="O21" s="27" t="str">
        <f t="shared" si="1"/>
        <v>OG</v>
      </c>
    </row>
    <row r="22" spans="2:15" ht="15">
      <c r="B22">
        <f t="shared" si="2"/>
        <v>13</v>
      </c>
      <c r="C22" s="27">
        <v>9056</v>
      </c>
      <c r="D22" s="38" t="str">
        <f>VLOOKUP(C22,'[1]LEDEN'!A:C,2,FALSE)</f>
        <v>LALLEMAN Denis</v>
      </c>
      <c r="F22" s="27" t="str">
        <f>VLOOKUP(C22,'[1]LEDEN'!A:C,3,FALSE)</f>
        <v>WOH</v>
      </c>
      <c r="G22" t="s">
        <v>18</v>
      </c>
      <c r="J22" s="27">
        <v>2</v>
      </c>
      <c r="K22" s="39">
        <v>74</v>
      </c>
      <c r="L22" s="27">
        <v>115</v>
      </c>
      <c r="M22" s="40">
        <f t="shared" si="0"/>
        <v>0.6384782608695652</v>
      </c>
      <c r="N22" s="27">
        <v>2</v>
      </c>
      <c r="O22" s="27" t="str">
        <f t="shared" si="1"/>
        <v>OG</v>
      </c>
    </row>
    <row r="23" spans="2:15" ht="15">
      <c r="B23">
        <f t="shared" si="2"/>
        <v>14</v>
      </c>
      <c r="C23" s="27">
        <v>8877</v>
      </c>
      <c r="D23" s="38" t="str">
        <f>VLOOKUP(C23,'[1]LEDEN'!A:C,2,FALSE)</f>
        <v>DECOSTER Lois</v>
      </c>
      <c r="F23" s="27" t="str">
        <f>VLOOKUP(C23,'[1]LEDEN'!A:C,3,FALSE)</f>
        <v>WOH</v>
      </c>
      <c r="J23" s="27">
        <v>2</v>
      </c>
      <c r="K23" s="39">
        <v>83</v>
      </c>
      <c r="L23" s="27">
        <v>129</v>
      </c>
      <c r="M23" s="40">
        <f t="shared" si="0"/>
        <v>0.6384108527131783</v>
      </c>
      <c r="N23" s="27">
        <v>6</v>
      </c>
      <c r="O23" s="27" t="str">
        <f t="shared" si="1"/>
        <v>OG</v>
      </c>
    </row>
    <row r="24" spans="2:15" ht="15">
      <c r="B24">
        <f t="shared" si="2"/>
        <v>15</v>
      </c>
      <c r="C24" s="27">
        <v>8879</v>
      </c>
      <c r="D24" s="38" t="str">
        <f>VLOOKUP(C24,'[1]LEDEN'!A:C,2,FALSE)</f>
        <v>D'HOOP Simen</v>
      </c>
      <c r="F24" s="27" t="str">
        <f>VLOOKUP(C24,'[1]LEDEN'!A:C,3,FALSE)</f>
        <v>WOH</v>
      </c>
      <c r="J24" s="27">
        <v>0</v>
      </c>
      <c r="K24" s="39">
        <v>69</v>
      </c>
      <c r="L24" s="27">
        <v>141</v>
      </c>
      <c r="M24" s="40">
        <f t="shared" si="0"/>
        <v>0.48436170212765955</v>
      </c>
      <c r="N24" s="27">
        <v>3</v>
      </c>
      <c r="O24" s="27" t="str">
        <f t="shared" si="1"/>
        <v>OG</v>
      </c>
    </row>
    <row r="25" spans="2:15" ht="15">
      <c r="B25">
        <f t="shared" si="2"/>
        <v>16</v>
      </c>
      <c r="C25" s="27">
        <v>8880</v>
      </c>
      <c r="D25" s="38" t="str">
        <f>VLOOKUP(C25,'[1]LEDEN'!A:C,2,FALSE)</f>
        <v>DEVRIESSE Gilles</v>
      </c>
      <c r="F25" s="27" t="str">
        <f>VLOOKUP(C25,'[1]LEDEN'!A:C,3,FALSE)</f>
        <v>WOH</v>
      </c>
      <c r="J25" s="27">
        <v>0</v>
      </c>
      <c r="K25" s="39">
        <v>41</v>
      </c>
      <c r="L25" s="27">
        <v>123</v>
      </c>
      <c r="M25" s="40">
        <f t="shared" si="0"/>
        <v>0.3283333333333333</v>
      </c>
      <c r="N25" s="27">
        <v>3</v>
      </c>
      <c r="O25" s="27" t="str">
        <f t="shared" si="1"/>
        <v>OG</v>
      </c>
    </row>
    <row r="26" ht="6" customHeight="1" thickBot="1"/>
    <row r="27" spans="2:16" ht="24" thickBot="1">
      <c r="B27" s="41" t="s">
        <v>19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3"/>
    </row>
    <row r="28" spans="2:16" ht="15">
      <c r="B28" s="44" t="s">
        <v>20</v>
      </c>
      <c r="D28" s="45"/>
      <c r="O28"/>
      <c r="P28" s="27"/>
    </row>
    <row r="29" spans="2:16" ht="15">
      <c r="B29">
        <v>1</v>
      </c>
      <c r="C29" s="37">
        <v>8919</v>
      </c>
      <c r="D29" s="38" t="str">
        <f>VLOOKUP(C29,'[1]LEDEN'!A:C,2,FALSE)</f>
        <v>STOCKMAN Lennie</v>
      </c>
      <c r="F29" s="27" t="str">
        <f>VLOOKUP(C29,'[1]LEDEN'!A:C,3,FALSE)</f>
        <v>K.GHOK</v>
      </c>
      <c r="H29" s="46" t="s">
        <v>21</v>
      </c>
      <c r="O29"/>
      <c r="P29" s="27"/>
    </row>
    <row r="30" spans="2:16" ht="15">
      <c r="B30">
        <v>2</v>
      </c>
      <c r="C30" s="27">
        <v>8874</v>
      </c>
      <c r="D30" s="38" t="str">
        <f>VLOOKUP(C30,'[1]LEDEN'!A:C,2,FALSE)</f>
        <v>DEBUSSCHERE Brecht</v>
      </c>
      <c r="F30" s="27" t="str">
        <f>VLOOKUP(C30,'[1]LEDEN'!A:C,3,FALSE)</f>
        <v>WOH</v>
      </c>
      <c r="H30" s="46" t="s">
        <v>22</v>
      </c>
      <c r="O30"/>
      <c r="P30" s="27"/>
    </row>
    <row r="31" spans="2:16" ht="15">
      <c r="B31">
        <v>3</v>
      </c>
      <c r="C31" s="27">
        <v>7689</v>
      </c>
      <c r="D31" s="38" t="str">
        <f>VLOOKUP(C31,'[1]LEDEN'!A:C,2,FALSE)</f>
        <v>BOSSAERT Dirk</v>
      </c>
      <c r="F31" s="27" t="str">
        <f>VLOOKUP(C31,'[1]LEDEN'!A:C,3,FALSE)</f>
        <v>AI</v>
      </c>
      <c r="H31" s="46" t="s">
        <v>23</v>
      </c>
      <c r="O31"/>
      <c r="P31" s="27"/>
    </row>
    <row r="32" spans="2:16" ht="15">
      <c r="B32">
        <v>4</v>
      </c>
      <c r="C32" s="27">
        <v>7822</v>
      </c>
      <c r="D32" s="38" t="str">
        <f>VLOOKUP(C32,'[1]LEDEN'!A:C,2,FALSE)</f>
        <v>SCHOUTETENS Marc</v>
      </c>
      <c r="F32" s="27" t="str">
        <f>VLOOKUP(C32,'[1]LEDEN'!A:C,3,FALSE)</f>
        <v>OBA</v>
      </c>
      <c r="H32" s="46" t="s">
        <v>24</v>
      </c>
      <c r="O32"/>
      <c r="P32" s="27"/>
    </row>
    <row r="33" spans="2:16" ht="6" customHeight="1">
      <c r="B33"/>
      <c r="C33" s="27"/>
      <c r="O33"/>
      <c r="P33" s="27"/>
    </row>
    <row r="34" spans="2:16" ht="15">
      <c r="B34" s="47" t="s">
        <v>25</v>
      </c>
      <c r="C34" s="27"/>
      <c r="E34" s="48">
        <v>30</v>
      </c>
      <c r="O34"/>
      <c r="P34" s="27"/>
    </row>
    <row r="35" spans="2:16" ht="6" customHeight="1">
      <c r="B35"/>
      <c r="C35" s="27"/>
      <c r="O35"/>
      <c r="P35" s="27"/>
    </row>
    <row r="36" spans="2:16" ht="15">
      <c r="B36" s="48" t="s">
        <v>26</v>
      </c>
      <c r="C36" s="27"/>
      <c r="E36" s="49" t="s">
        <v>27</v>
      </c>
      <c r="F36" s="50"/>
      <c r="G36" s="51"/>
      <c r="H36" s="51"/>
      <c r="I36" s="51"/>
      <c r="J36" s="51"/>
      <c r="K36" s="52"/>
      <c r="M36" s="53">
        <v>1</v>
      </c>
      <c r="O36"/>
      <c r="P36" s="27"/>
    </row>
    <row r="37" spans="5:13" ht="15">
      <c r="E37" s="54" t="s">
        <v>28</v>
      </c>
      <c r="M37" s="53">
        <v>1</v>
      </c>
    </row>
    <row r="38" ht="6" customHeight="1"/>
    <row r="39" spans="2:5" ht="15">
      <c r="B39" s="47" t="s">
        <v>29</v>
      </c>
      <c r="E39" t="s">
        <v>30</v>
      </c>
    </row>
    <row r="40" ht="6" customHeight="1"/>
    <row r="41" spans="2:16" ht="15">
      <c r="B41" s="55" t="s">
        <v>31</v>
      </c>
      <c r="C41" s="56"/>
      <c r="D41" s="57"/>
      <c r="E41" s="57"/>
      <c r="F41" s="58"/>
      <c r="G41" s="59"/>
      <c r="H41" s="59"/>
      <c r="I41" s="59"/>
      <c r="J41" s="59"/>
      <c r="K41" s="60"/>
      <c r="L41" s="59"/>
      <c r="M41" s="57"/>
      <c r="N41" s="56"/>
      <c r="O41" s="61"/>
      <c r="P41" s="56"/>
    </row>
    <row r="42" spans="2:16" ht="6" customHeight="1">
      <c r="B42" s="59"/>
      <c r="C42" s="62"/>
      <c r="D42" s="57"/>
      <c r="E42" s="56"/>
      <c r="F42" s="56"/>
      <c r="G42" s="56"/>
      <c r="H42" s="56"/>
      <c r="I42" s="56"/>
      <c r="J42" s="56"/>
      <c r="K42" s="63"/>
      <c r="L42" s="56"/>
      <c r="M42" s="56"/>
      <c r="N42" s="56"/>
      <c r="O42" s="61"/>
      <c r="P42" s="56"/>
    </row>
    <row r="43" spans="2:16" ht="15">
      <c r="B43" s="64" t="s">
        <v>32</v>
      </c>
      <c r="C43" s="56"/>
      <c r="D43" s="56"/>
      <c r="E43" s="64"/>
      <c r="F43" s="64" t="s">
        <v>33</v>
      </c>
      <c r="G43" s="65"/>
      <c r="H43" s="64"/>
      <c r="I43" s="66"/>
      <c r="J43" s="66"/>
      <c r="K43" s="67"/>
      <c r="L43" s="64" t="s">
        <v>34</v>
      </c>
      <c r="M43" s="66"/>
      <c r="N43" s="64"/>
      <c r="O43" s="57"/>
      <c r="P43" s="56"/>
    </row>
    <row r="44" spans="2:16" ht="6" customHeight="1">
      <c r="B44" s="59"/>
      <c r="C44" s="56"/>
      <c r="D44" s="56"/>
      <c r="E44" s="64"/>
      <c r="F44" s="65"/>
      <c r="G44" s="65"/>
      <c r="H44" s="64"/>
      <c r="I44" s="66"/>
      <c r="J44" s="66"/>
      <c r="K44" s="67"/>
      <c r="L44" s="64"/>
      <c r="M44" s="66"/>
      <c r="N44" s="64"/>
      <c r="O44" s="57"/>
      <c r="P44" s="56"/>
    </row>
    <row r="45" spans="2:16" ht="15">
      <c r="B45" s="64" t="s">
        <v>35</v>
      </c>
      <c r="C45" s="64"/>
      <c r="D45" s="57"/>
      <c r="E45" s="57"/>
      <c r="F45" s="58"/>
      <c r="G45" s="59"/>
      <c r="H45" s="59"/>
      <c r="I45" s="59"/>
      <c r="J45" s="59"/>
      <c r="K45" s="60"/>
      <c r="L45" s="58"/>
      <c r="M45" s="57"/>
      <c r="N45" s="56"/>
      <c r="O45" s="61"/>
      <c r="P45" s="56"/>
    </row>
    <row r="46" spans="2:16" ht="15">
      <c r="B46" s="64" t="s">
        <v>36</v>
      </c>
      <c r="C46" s="64"/>
      <c r="D46" s="57"/>
      <c r="E46" s="57"/>
      <c r="F46" s="58"/>
      <c r="G46" s="59"/>
      <c r="H46" s="59"/>
      <c r="I46" s="59"/>
      <c r="J46" s="59"/>
      <c r="K46" s="60"/>
      <c r="L46" s="58"/>
      <c r="M46" s="57"/>
      <c r="N46" s="56"/>
      <c r="O46" s="61"/>
      <c r="P46" s="56"/>
    </row>
    <row r="47" spans="2:16" ht="6" customHeight="1">
      <c r="B47" s="68"/>
      <c r="C47" s="69"/>
      <c r="D47" s="70"/>
      <c r="E47" s="70"/>
      <c r="F47" s="71"/>
      <c r="G47" s="72"/>
      <c r="H47" s="72"/>
      <c r="I47" s="72"/>
      <c r="J47" s="72"/>
      <c r="K47" s="73"/>
      <c r="L47" s="71"/>
      <c r="M47" s="74"/>
      <c r="N47" s="75"/>
      <c r="O47" s="76"/>
      <c r="P47" s="75"/>
    </row>
    <row r="48" spans="2:16" ht="15">
      <c r="B48" s="77" t="s">
        <v>37</v>
      </c>
      <c r="C48" s="78"/>
      <c r="D48" s="79"/>
      <c r="E48" s="79"/>
      <c r="F48" s="80"/>
      <c r="G48" s="81"/>
      <c r="H48" s="81"/>
      <c r="I48" s="81"/>
      <c r="J48" s="81"/>
      <c r="K48" s="82"/>
      <c r="L48" s="80"/>
      <c r="M48" s="83"/>
      <c r="N48" s="84"/>
      <c r="O48" s="85"/>
      <c r="P48" s="86"/>
    </row>
    <row r="49" spans="2:16" ht="15">
      <c r="B49" s="87" t="s">
        <v>38</v>
      </c>
      <c r="C49" s="88"/>
      <c r="D49" s="88"/>
      <c r="E49" s="88"/>
      <c r="F49" s="88"/>
      <c r="G49" s="88"/>
      <c r="H49" s="88"/>
      <c r="I49" s="88"/>
      <c r="J49" s="88"/>
      <c r="K49" s="89"/>
      <c r="L49" s="88"/>
      <c r="M49" s="88"/>
      <c r="N49" s="88"/>
      <c r="O49" s="90"/>
      <c r="P49" s="91"/>
    </row>
    <row r="50" spans="2:16" ht="6" customHeight="1">
      <c r="B50" s="61"/>
      <c r="C50" s="56"/>
      <c r="D50" s="56"/>
      <c r="E50" s="56"/>
      <c r="F50" s="56"/>
      <c r="G50" s="56"/>
      <c r="H50" s="56"/>
      <c r="I50" s="56"/>
      <c r="J50" s="56"/>
      <c r="K50" s="63"/>
      <c r="L50" s="56"/>
      <c r="M50" s="56"/>
      <c r="N50" s="56"/>
      <c r="O50" s="61"/>
      <c r="P50" s="56"/>
    </row>
    <row r="51" spans="2:16" ht="15">
      <c r="B51" s="38" t="s">
        <v>39</v>
      </c>
      <c r="C51" s="56"/>
      <c r="D51" s="56"/>
      <c r="E51" s="56"/>
      <c r="F51" s="56"/>
      <c r="G51" s="56"/>
      <c r="H51" s="56"/>
      <c r="I51" s="56"/>
      <c r="J51" s="38" t="s">
        <v>40</v>
      </c>
      <c r="K51" s="38"/>
      <c r="L51" s="56"/>
      <c r="M51" s="56"/>
      <c r="N51" s="56"/>
      <c r="O51" s="61"/>
      <c r="P51" s="56"/>
    </row>
    <row r="52" spans="2:16" ht="6" customHeight="1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</row>
    <row r="53" spans="2:16" ht="21">
      <c r="B53" s="61"/>
      <c r="C53" s="56"/>
      <c r="D53" s="56"/>
      <c r="E53" s="56"/>
      <c r="F53" s="56"/>
      <c r="G53" s="56"/>
      <c r="H53" s="94" t="s">
        <v>41</v>
      </c>
      <c r="I53" s="56"/>
      <c r="J53" s="56"/>
      <c r="K53" s="56"/>
      <c r="L53" s="56"/>
      <c r="M53" s="56"/>
      <c r="N53" s="56"/>
      <c r="O53" s="61"/>
      <c r="P53" s="56"/>
    </row>
    <row r="54" spans="2:12" ht="6" customHeight="1"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</row>
    <row r="55" spans="2:12" ht="15.75"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</row>
    <row r="56" spans="2:12" ht="15.75"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</row>
    <row r="57" spans="2:12" ht="15.75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</row>
    <row r="58" spans="2:12" ht="15.75"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</row>
    <row r="59" spans="2:12" ht="15.75"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</row>
    <row r="60" spans="2:12" ht="15.75"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</row>
    <row r="61" spans="2:12" ht="15.75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</row>
    <row r="62" spans="2:12" ht="15.75"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</row>
    <row r="63" spans="2:12" ht="15.75"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</row>
    <row r="64" spans="2:12" ht="15.75"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</row>
    <row r="65" spans="2:12" ht="15.75"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</row>
    <row r="66" spans="2:12" ht="15.75"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</row>
  </sheetData>
  <sheetProtection/>
  <mergeCells count="4">
    <mergeCell ref="C1:N1"/>
    <mergeCell ref="B4:P4"/>
    <mergeCell ref="A7:P7"/>
    <mergeCell ref="B27:P27"/>
  </mergeCells>
  <hyperlinks>
    <hyperlink ref="H53" r:id="rId1" display="www.kbbb-zwvl.be"/>
  </hyperlinks>
  <printOptions/>
  <pageMargins left="0.25" right="0.25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2011-09-20T18:10:35Z</dcterms:created>
  <dcterms:modified xsi:type="dcterms:W3CDTF">2011-09-20T18:12:20Z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