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835" windowHeight="922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<sst xmlns="http://schemas.openxmlformats.org/spreadsheetml/2006/main" count="39" uniqueCount="39">
  <si>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</si>
  <si>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</si>
  <si>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2011-2012</t>
  </si>
  <si>
    <t>DISTRICT :  ZUIDWESTVLAANDEREN</t>
  </si>
  <si>
    <t>KAMPIOENSCHAP VAN BELGIE : 7°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</si>
  <si>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</si>
  <si>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</si>
  <si>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</si>
  <si>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</si>
  <si>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</si>
  <si>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</si>
  <si>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</si>
  <si>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</si>
  <si>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</si>
  <si>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</si>
  <si>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</si>
  <si>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 7° VRIJSPEL K.B.</t>
  </si>
  <si>
    <t>* DEELNEMERS</t>
  </si>
  <si>
    <t xml:space="preserve">Al deze wedstrijden worden gespeeld in </t>
  </si>
  <si>
    <t>CBC DLS, Ardooiesteenweg 50 te Roeselare</t>
  </si>
  <si>
    <t>Tel.: 051/24.79.74.</t>
  </si>
  <si>
    <t>zaterdag 29 oktober 2011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</si>
  <si>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</si>
  <si>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</si>
  <si>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</si>
  <si>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</si>
  <si>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</si>
  <si>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1-2 en 3-4,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</si>
  <si>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</si>
  <si>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</si>
  <si>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</si>
  <si>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</si>
  <si>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10&amp;11/12/2011</t>
  </si>
  <si>
    <t>in het district Dender.</t>
  </si>
  <si>
    <t>Uitslagen binnen de 24 uur naar: De Moor Frederik, Tuttegemstraat 36 te 9870  MACHELEN (O.-Vl.)</t>
  </si>
  <si>
    <t>Tel.: 0496/26.44.85       Fax: 09/386.65.22.        Email : frederik.de.moor1@telenet.be</t>
  </si>
  <si>
    <t>Uiterste speeldatum: zondag 30 oktober 2011</t>
  </si>
  <si>
    <t>www.kbbb-zwvl.be</t>
  </si>
  <si>
    <t>Opmaak kalender: 1 oktober 2011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</si>
</sst>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28"/>
      <color indexed="12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  <font>
      <b/>
      <u val="single"/>
      <sz val="28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" fontId="21" fillId="34" borderId="0" xfId="55" applyNumberFormat="1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5" applyNumberFormat="1" applyFont="1" applyFill="1" applyBorder="1" applyAlignment="1">
      <alignment horizontal="center"/>
      <protection/>
    </xf>
    <xf numFmtId="164" fontId="21" fillId="34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4" borderId="13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1" fontId="20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1" fontId="30" fillId="0" borderId="0" xfId="55" applyNumberFormat="1" applyFont="1" applyAlignment="1">
      <alignment horizontal="center"/>
      <protection/>
    </xf>
    <xf numFmtId="2" fontId="30" fillId="0" borderId="0" xfId="55" applyNumberFormat="1" applyFont="1" applyAlignment="1">
      <alignment horizontal="right"/>
      <protection/>
    </xf>
    <xf numFmtId="0" fontId="18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>
      <alignment/>
      <protection/>
    </xf>
    <xf numFmtId="0" fontId="35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/>
      <protection/>
    </xf>
    <xf numFmtId="1" fontId="35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5" applyFont="1" applyBorder="1" applyAlignment="1">
      <alignment horizontal="left"/>
      <protection/>
    </xf>
    <xf numFmtId="0" fontId="34" fillId="0" borderId="22" xfId="55" applyFont="1" applyBorder="1" applyAlignment="1">
      <alignment horizontal="left"/>
      <protection/>
    </xf>
    <xf numFmtId="0" fontId="35" fillId="0" borderId="22" xfId="55" applyFont="1" applyBorder="1">
      <alignment/>
      <protection/>
    </xf>
    <xf numFmtId="0" fontId="35" fillId="0" borderId="22" xfId="55" applyFont="1" applyBorder="1" applyAlignment="1">
      <alignment horizontal="left"/>
      <protection/>
    </xf>
    <xf numFmtId="0" fontId="35" fillId="0" borderId="22" xfId="55" applyFont="1" applyBorder="1" applyAlignment="1">
      <alignment horizontal="center"/>
      <protection/>
    </xf>
    <xf numFmtId="1" fontId="35" fillId="0" borderId="22" xfId="55" applyNumberFormat="1" applyFont="1" applyBorder="1" applyAlignment="1">
      <alignment horizontal="center"/>
      <protection/>
    </xf>
    <xf numFmtId="0" fontId="33" fillId="0" borderId="22" xfId="55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  <xf numFmtId="0" fontId="58" fillId="0" borderId="0" xfId="43" applyFont="1" applyAlignment="1" applyProtection="1">
      <alignment horizontal="center"/>
      <protection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19050</xdr:rowOff>
    </xdr:from>
    <xdr:to>
      <xdr:col>15</xdr:col>
      <xdr:colOff>495300</xdr:colOff>
      <xdr:row>53</xdr:row>
      <xdr:rowOff>114300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001125"/>
          <a:ext cx="6467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7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  <sheetName val="Blad1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0.42578125" style="0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 thickBot="1"/>
    <row r="7" spans="1:16" ht="19.5" thickBot="1">
      <c r="A7" s="35" t="s">
        <v>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ht="6.75" customHeight="1"/>
    <row r="9" spans="2:15" ht="11.25" customHeight="1">
      <c r="B9"/>
      <c r="C9" s="38" t="s">
        <v>7</v>
      </c>
      <c r="D9" s="38" t="s">
        <v>8</v>
      </c>
      <c r="E9" s="38"/>
      <c r="F9" s="38" t="s">
        <v>9</v>
      </c>
      <c r="G9" s="38"/>
      <c r="H9" s="38"/>
      <c r="I9" s="30"/>
      <c r="J9" s="38" t="s">
        <v>10</v>
      </c>
      <c r="K9" s="39" t="s">
        <v>11</v>
      </c>
      <c r="L9" s="38" t="s">
        <v>12</v>
      </c>
      <c r="M9" s="38" t="s">
        <v>13</v>
      </c>
      <c r="N9" s="38" t="s">
        <v>14</v>
      </c>
      <c r="O9" s="38" t="s">
        <v>15</v>
      </c>
    </row>
    <row r="10" spans="2:15" ht="15">
      <c r="B10">
        <v>1</v>
      </c>
      <c r="C10" s="40">
        <v>8689</v>
      </c>
      <c r="D10" s="41" t="str">
        <f>VLOOKUP(C10,'[1]LEDEN'!A:C,2,FALSE)</f>
        <v>DEWAELE Eddy</v>
      </c>
      <c r="F10" s="30" t="str">
        <f>VLOOKUP(C10,'[1]LEDEN'!A:C,3,FALSE)</f>
        <v>CBC-DLS</v>
      </c>
      <c r="J10" s="30">
        <v>8</v>
      </c>
      <c r="K10" s="42">
        <v>160</v>
      </c>
      <c r="L10" s="30">
        <v>78</v>
      </c>
      <c r="M10" s="43">
        <f aca="true" t="shared" si="0" ref="M10:M20">IF(L10&lt;&gt;"",(K10/L10)-0.005,"")</f>
        <v>2.046282051282051</v>
      </c>
      <c r="N10" s="30">
        <v>10</v>
      </c>
      <c r="O10" s="30" t="str">
        <f>IF(M10&lt;1.6,"OG",IF(AND(M10&gt;=1.6,M10&lt;2.2),"MG",IF(AND(M10&gt;=2.2,M10&lt;2.8),"PR",IF(AND(M10&gt;=2.8,M10&lt;3.6),"DPR",IF(AND(M10&gt;=3.6,M10&lt;4.8),"DRPR","")))))</f>
        <v>MG</v>
      </c>
    </row>
    <row r="11" spans="2:15" ht="15">
      <c r="B11">
        <f>B10+1</f>
        <v>2</v>
      </c>
      <c r="C11" s="40">
        <v>8872</v>
      </c>
      <c r="D11" s="41" t="str">
        <f>VLOOKUP(C11,'[1]LEDEN'!A:C,2,FALSE)</f>
        <v>BEIRNAERT Arthur</v>
      </c>
      <c r="F11" s="30" t="str">
        <f>VLOOKUP(C11,'[1]LEDEN'!A:C,3,FALSE)</f>
        <v>WOH</v>
      </c>
      <c r="J11" s="30">
        <v>6</v>
      </c>
      <c r="K11" s="42">
        <v>157</v>
      </c>
      <c r="L11" s="30">
        <v>82</v>
      </c>
      <c r="M11" s="43">
        <f t="shared" si="0"/>
        <v>1.9096341463414634</v>
      </c>
      <c r="N11" s="30">
        <v>13</v>
      </c>
      <c r="O11" s="30" t="str">
        <f aca="true" t="shared" si="1" ref="O11:O20">IF(M11&lt;1.6,"OG",IF(AND(M11&gt;=1.6,M11&lt;2.2),"MG",IF(AND(M11&gt;=2.2,M11&lt;2.8),"PR",IF(AND(M11&gt;=2.8,M11&lt;3.6),"DPR",IF(AND(M11&gt;=3.6,M11&lt;4.8),"DRPR","")))))</f>
        <v>MG</v>
      </c>
    </row>
    <row r="12" spans="2:15" ht="15">
      <c r="B12">
        <f aca="true" t="shared" si="2" ref="B12:B20">B11+1</f>
        <v>3</v>
      </c>
      <c r="C12" s="40">
        <v>8687</v>
      </c>
      <c r="D12" s="41" t="str">
        <f>VLOOKUP(C12,'[1]LEDEN'!A:C,2,FALSE)</f>
        <v>DESWARTE Willy</v>
      </c>
      <c r="F12" s="30" t="str">
        <f>VLOOKUP(C12,'[1]LEDEN'!A:C,3,FALSE)</f>
        <v>WOH</v>
      </c>
      <c r="J12" s="30">
        <v>6</v>
      </c>
      <c r="K12" s="42">
        <v>146</v>
      </c>
      <c r="L12" s="30">
        <v>77</v>
      </c>
      <c r="M12" s="43">
        <f t="shared" si="0"/>
        <v>1.8911038961038962</v>
      </c>
      <c r="N12" s="30">
        <v>10</v>
      </c>
      <c r="O12" s="30" t="str">
        <f t="shared" si="1"/>
        <v>MG</v>
      </c>
    </row>
    <row r="13" spans="2:15" ht="15">
      <c r="B13">
        <f t="shared" si="2"/>
        <v>4</v>
      </c>
      <c r="C13" s="40">
        <v>8513</v>
      </c>
      <c r="D13" s="41" t="str">
        <f>VLOOKUP(C13,'[1]LEDEN'!A:C,2,FALSE)</f>
        <v>DECOCK Johan</v>
      </c>
      <c r="F13" s="30" t="str">
        <f>VLOOKUP(C13,'[1]LEDEN'!A:C,3,FALSE)</f>
        <v>K.GHOK</v>
      </c>
      <c r="J13" s="30">
        <v>3</v>
      </c>
      <c r="K13" s="42">
        <v>149</v>
      </c>
      <c r="L13" s="30">
        <v>69</v>
      </c>
      <c r="M13" s="43">
        <f t="shared" si="0"/>
        <v>2.1544202898550724</v>
      </c>
      <c r="N13" s="30">
        <v>9</v>
      </c>
      <c r="O13" s="30" t="str">
        <f t="shared" si="1"/>
        <v>MG</v>
      </c>
    </row>
    <row r="14" spans="2:15" ht="15">
      <c r="B14">
        <f t="shared" si="2"/>
        <v>5</v>
      </c>
      <c r="C14" s="40">
        <v>8702</v>
      </c>
      <c r="D14" s="41" t="str">
        <f>VLOOKUP(C14,'[1]LEDEN'!A:C,2,FALSE)</f>
        <v>VAN DE VELDE August</v>
      </c>
      <c r="F14" s="30" t="str">
        <f>VLOOKUP(C14,'[1]LEDEN'!A:C,3,FALSE)</f>
        <v>K.GHOK</v>
      </c>
      <c r="J14" s="30">
        <v>3</v>
      </c>
      <c r="K14" s="42">
        <v>135</v>
      </c>
      <c r="L14" s="30">
        <v>71</v>
      </c>
      <c r="M14" s="43">
        <f t="shared" si="0"/>
        <v>1.8964084507042254</v>
      </c>
      <c r="N14" s="30">
        <v>17</v>
      </c>
      <c r="O14" s="30" t="str">
        <f t="shared" si="1"/>
        <v>MG</v>
      </c>
    </row>
    <row r="15" spans="2:15" ht="15">
      <c r="B15">
        <f t="shared" si="2"/>
        <v>6</v>
      </c>
      <c r="C15" s="40">
        <v>8873</v>
      </c>
      <c r="D15" s="41" t="str">
        <f>VLOOKUP(C15,'[1]LEDEN'!A:C,2,FALSE)</f>
        <v>DEVOS Claude</v>
      </c>
      <c r="F15" s="30" t="str">
        <f>VLOOKUP(C15,'[1]LEDEN'!A:C,3,FALSE)</f>
        <v>WOH</v>
      </c>
      <c r="J15" s="30">
        <v>8</v>
      </c>
      <c r="K15" s="42">
        <v>160</v>
      </c>
      <c r="L15" s="30">
        <v>106</v>
      </c>
      <c r="M15" s="43">
        <f t="shared" si="0"/>
        <v>1.5044339622641512</v>
      </c>
      <c r="N15" s="30">
        <v>9</v>
      </c>
      <c r="O15" s="30" t="str">
        <f t="shared" si="1"/>
        <v>OG</v>
      </c>
    </row>
    <row r="16" spans="2:15" ht="15">
      <c r="B16">
        <f t="shared" si="2"/>
        <v>7</v>
      </c>
      <c r="C16" s="40">
        <v>4117</v>
      </c>
      <c r="D16" s="41" t="str">
        <f>VLOOKUP(C16,'[1]LEDEN'!A:C,2,FALSE)</f>
        <v>DE SMET Jean-Pierre</v>
      </c>
      <c r="F16" s="30" t="str">
        <f>VLOOKUP(C16,'[1]LEDEN'!A:C,3,FALSE)</f>
        <v>RT</v>
      </c>
      <c r="J16" s="30">
        <v>4</v>
      </c>
      <c r="K16" s="42">
        <v>134</v>
      </c>
      <c r="L16" s="30">
        <v>131</v>
      </c>
      <c r="M16" s="43">
        <f t="shared" si="0"/>
        <v>1.0179007633587787</v>
      </c>
      <c r="N16" s="30">
        <v>6</v>
      </c>
      <c r="O16" s="30" t="str">
        <f t="shared" si="1"/>
        <v>OG</v>
      </c>
    </row>
    <row r="17" spans="2:15" ht="15">
      <c r="B17">
        <f t="shared" si="2"/>
        <v>8</v>
      </c>
      <c r="C17" s="40">
        <v>4570</v>
      </c>
      <c r="D17" s="41" t="str">
        <f>VLOOKUP(C17,'[1]LEDEN'!A:C,2,FALSE)</f>
        <v>CATTEAU Roland</v>
      </c>
      <c r="F17" s="30" t="str">
        <f>VLOOKUP(C17,'[1]LEDEN'!A:C,3,FALSE)</f>
        <v>RT</v>
      </c>
      <c r="J17" s="30">
        <v>2</v>
      </c>
      <c r="K17" s="42">
        <v>116</v>
      </c>
      <c r="L17" s="30">
        <v>93</v>
      </c>
      <c r="M17" s="43">
        <f t="shared" si="0"/>
        <v>1.2423118279569894</v>
      </c>
      <c r="N17" s="30">
        <v>7</v>
      </c>
      <c r="O17" s="30" t="str">
        <f t="shared" si="1"/>
        <v>OG</v>
      </c>
    </row>
    <row r="18" spans="2:15" ht="15">
      <c r="B18">
        <f t="shared" si="2"/>
        <v>9</v>
      </c>
      <c r="C18" s="40">
        <v>4793</v>
      </c>
      <c r="D18" s="41" t="str">
        <f>VLOOKUP(C18,'[1]LEDEN'!A:C,2,FALSE)</f>
        <v>DETAVERNIER Hendrik</v>
      </c>
      <c r="F18" s="30" t="str">
        <f>VLOOKUP(C18,'[1]LEDEN'!A:C,3,FALSE)</f>
        <v>K.GHOK</v>
      </c>
      <c r="J18" s="30">
        <v>2</v>
      </c>
      <c r="K18" s="42">
        <v>142</v>
      </c>
      <c r="L18" s="30">
        <v>114</v>
      </c>
      <c r="M18" s="43">
        <f t="shared" si="0"/>
        <v>1.2406140350877195</v>
      </c>
      <c r="N18" s="30">
        <v>9</v>
      </c>
      <c r="O18" s="30" t="str">
        <f t="shared" si="1"/>
        <v>OG</v>
      </c>
    </row>
    <row r="19" spans="2:15" ht="15">
      <c r="B19">
        <f t="shared" si="2"/>
        <v>10</v>
      </c>
      <c r="C19" s="40">
        <v>4699</v>
      </c>
      <c r="D19" s="41" t="str">
        <f>VLOOKUP(C19,'[1]LEDEN'!A:C,2,FALSE)</f>
        <v>VERHOEST Willy</v>
      </c>
      <c r="F19" s="30" t="str">
        <f>VLOOKUP(C19,'[1]LEDEN'!A:C,3,FALSE)</f>
        <v>WOH</v>
      </c>
      <c r="J19" s="30">
        <v>2</v>
      </c>
      <c r="K19" s="42">
        <v>110</v>
      </c>
      <c r="L19" s="30">
        <v>123</v>
      </c>
      <c r="M19" s="43">
        <f t="shared" si="0"/>
        <v>0.8893089430894309</v>
      </c>
      <c r="N19" s="30">
        <v>10</v>
      </c>
      <c r="O19" s="30" t="str">
        <f t="shared" si="1"/>
        <v>OG</v>
      </c>
    </row>
    <row r="20" spans="2:15" ht="15">
      <c r="B20">
        <f t="shared" si="2"/>
        <v>11</v>
      </c>
      <c r="C20" s="40">
        <v>8369</v>
      </c>
      <c r="D20" s="41" t="str">
        <f>VLOOKUP(C20,'[1]LEDEN'!A:C,2,FALSE)</f>
        <v>DELECLUYSE Maikel</v>
      </c>
      <c r="F20" s="30" t="str">
        <f>VLOOKUP(C20,'[1]LEDEN'!A:C,3,FALSE)</f>
        <v>IBA</v>
      </c>
      <c r="J20" s="30">
        <v>0</v>
      </c>
      <c r="K20" s="42">
        <v>109</v>
      </c>
      <c r="L20" s="30">
        <v>84</v>
      </c>
      <c r="M20" s="43">
        <f t="shared" si="0"/>
        <v>1.2926190476190478</v>
      </c>
      <c r="N20" s="30">
        <v>8</v>
      </c>
      <c r="O20" s="30" t="str">
        <f t="shared" si="1"/>
        <v>OG</v>
      </c>
    </row>
    <row r="21" ht="15.75" thickBot="1"/>
    <row r="22" spans="2:16" ht="24" thickBot="1">
      <c r="B22" s="44" t="s">
        <v>16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</row>
    <row r="23" spans="2:16" ht="15">
      <c r="B23" s="47" t="s">
        <v>17</v>
      </c>
      <c r="D23" s="48"/>
      <c r="O23"/>
      <c r="P23" s="30"/>
    </row>
    <row r="24" spans="2:16" ht="15">
      <c r="B24">
        <v>1</v>
      </c>
      <c r="C24" s="40">
        <v>8513</v>
      </c>
      <c r="D24" s="41" t="str">
        <f>VLOOKUP(C24,'[1]LEDEN'!A:C,2,FALSE)</f>
        <v>DECOCK Johan</v>
      </c>
      <c r="F24" s="30" t="str">
        <f>VLOOKUP(C24,'[1]LEDEN'!A:C,3,FALSE)</f>
        <v>K.GHOK</v>
      </c>
      <c r="H24" s="49" t="s">
        <v>18</v>
      </c>
      <c r="O24"/>
      <c r="P24" s="30"/>
    </row>
    <row r="25" spans="2:16" ht="15">
      <c r="B25">
        <v>2</v>
      </c>
      <c r="C25" s="30">
        <v>8689</v>
      </c>
      <c r="D25" s="41" t="str">
        <f>VLOOKUP(C25,'[1]LEDEN'!A:C,2,FALSE)</f>
        <v>DEWAELE Eddy</v>
      </c>
      <c r="F25" s="30" t="str">
        <f>VLOOKUP(C25,'[1]LEDEN'!A:C,3,FALSE)</f>
        <v>CBC-DLS</v>
      </c>
      <c r="H25" s="49" t="s">
        <v>19</v>
      </c>
      <c r="O25"/>
      <c r="P25" s="30"/>
    </row>
    <row r="26" spans="2:16" ht="15">
      <c r="B26">
        <v>3</v>
      </c>
      <c r="C26" s="30">
        <v>8872</v>
      </c>
      <c r="D26" s="41" t="str">
        <f>VLOOKUP(C26,'[1]LEDEN'!A:C,2,FALSE)</f>
        <v>BEIRNAERT Arthur</v>
      </c>
      <c r="F26" s="30" t="str">
        <f>VLOOKUP(C26,'[1]LEDEN'!A:C,3,FALSE)</f>
        <v>WOH</v>
      </c>
      <c r="H26" s="49" t="s">
        <v>20</v>
      </c>
      <c r="O26"/>
      <c r="P26" s="30"/>
    </row>
    <row r="27" spans="2:16" ht="15">
      <c r="B27">
        <v>4</v>
      </c>
      <c r="C27" s="30">
        <v>8687</v>
      </c>
      <c r="D27" s="41" t="str">
        <f>VLOOKUP(C27,'[1]LEDEN'!A:C,2,FALSE)</f>
        <v>DESWARTE Willy</v>
      </c>
      <c r="F27" s="30" t="str">
        <f>VLOOKUP(C27,'[1]LEDEN'!A:C,3,FALSE)</f>
        <v>WOH</v>
      </c>
      <c r="H27" s="49" t="s">
        <v>21</v>
      </c>
      <c r="O27"/>
      <c r="P27" s="30"/>
    </row>
    <row r="28" spans="2:16" ht="15">
      <c r="B28"/>
      <c r="C28" s="30"/>
      <c r="O28"/>
      <c r="P28" s="30"/>
    </row>
    <row r="29" spans="2:16" ht="15">
      <c r="B29" s="50" t="s">
        <v>22</v>
      </c>
      <c r="C29" s="30"/>
      <c r="E29" s="51">
        <v>40</v>
      </c>
      <c r="O29"/>
      <c r="P29" s="30"/>
    </row>
    <row r="30" spans="2:16" ht="6" customHeight="1">
      <c r="B30"/>
      <c r="C30" s="30"/>
      <c r="O30"/>
      <c r="P30" s="30"/>
    </row>
    <row r="31" spans="2:16" ht="15">
      <c r="B31" s="51" t="s">
        <v>23</v>
      </c>
      <c r="C31" s="30"/>
      <c r="E31" s="52" t="s">
        <v>24</v>
      </c>
      <c r="F31" s="53"/>
      <c r="G31" s="54"/>
      <c r="H31" s="54"/>
      <c r="I31" s="54"/>
      <c r="J31" s="54"/>
      <c r="K31" s="55"/>
      <c r="M31" s="56">
        <v>1.6</v>
      </c>
      <c r="O31"/>
      <c r="P31" s="30"/>
    </row>
    <row r="32" spans="5:13" ht="15">
      <c r="E32" s="57" t="s">
        <v>25</v>
      </c>
      <c r="M32" s="56">
        <v>1.6</v>
      </c>
    </row>
    <row r="33" ht="6" customHeight="1"/>
    <row r="34" spans="2:5" ht="15">
      <c r="B34" s="50" t="s">
        <v>26</v>
      </c>
      <c r="E34" t="s">
        <v>27</v>
      </c>
    </row>
    <row r="35" ht="6" customHeight="1"/>
    <row r="36" spans="2:16" ht="15">
      <c r="B36" s="58" t="s">
        <v>28</v>
      </c>
      <c r="C36" s="59"/>
      <c r="D36" s="60"/>
      <c r="E36" s="60"/>
      <c r="F36" s="61"/>
      <c r="G36" s="62"/>
      <c r="H36" s="62"/>
      <c r="I36" s="62"/>
      <c r="J36" s="62"/>
      <c r="K36" s="63"/>
      <c r="L36" s="62"/>
      <c r="M36" s="60"/>
      <c r="N36" s="59"/>
      <c r="O36" s="64"/>
      <c r="P36" s="59"/>
    </row>
    <row r="37" spans="2:16" ht="6" customHeight="1">
      <c r="B37" s="62"/>
      <c r="C37" s="65"/>
      <c r="D37" s="60"/>
      <c r="E37" s="59"/>
      <c r="F37" s="59"/>
      <c r="G37" s="59"/>
      <c r="H37" s="59"/>
      <c r="I37" s="59"/>
      <c r="J37" s="59"/>
      <c r="K37" s="66"/>
      <c r="L37" s="59"/>
      <c r="M37" s="59"/>
      <c r="N37" s="59"/>
      <c r="O37" s="64"/>
      <c r="P37" s="59"/>
    </row>
    <row r="38" spans="2:16" ht="15">
      <c r="B38" s="67" t="s">
        <v>29</v>
      </c>
      <c r="C38" s="59"/>
      <c r="D38" s="59"/>
      <c r="E38" s="67"/>
      <c r="F38" s="67" t="s">
        <v>30</v>
      </c>
      <c r="G38" s="68"/>
      <c r="H38" s="67"/>
      <c r="I38" s="69"/>
      <c r="J38" s="69"/>
      <c r="K38" s="70"/>
      <c r="L38" s="67" t="s">
        <v>31</v>
      </c>
      <c r="M38" s="69"/>
      <c r="N38" s="67"/>
      <c r="O38" s="60"/>
      <c r="P38" s="59"/>
    </row>
    <row r="39" spans="2:16" ht="6" customHeight="1">
      <c r="B39" s="62"/>
      <c r="C39" s="59"/>
      <c r="D39" s="59"/>
      <c r="E39" s="67"/>
      <c r="F39" s="68"/>
      <c r="G39" s="68"/>
      <c r="H39" s="67"/>
      <c r="I39" s="69"/>
      <c r="J39" s="69"/>
      <c r="K39" s="70"/>
      <c r="L39" s="67"/>
      <c r="M39" s="69"/>
      <c r="N39" s="67"/>
      <c r="O39" s="60"/>
      <c r="P39" s="59"/>
    </row>
    <row r="40" spans="2:16" ht="15">
      <c r="B40" s="67" t="s">
        <v>32</v>
      </c>
      <c r="C40" s="67"/>
      <c r="D40" s="60"/>
      <c r="E40" s="60"/>
      <c r="F40" s="61"/>
      <c r="G40" s="62"/>
      <c r="H40" s="62"/>
      <c r="I40" s="62"/>
      <c r="J40" s="62"/>
      <c r="K40" s="63"/>
      <c r="L40" s="61"/>
      <c r="M40" s="60"/>
      <c r="N40" s="59"/>
      <c r="O40" s="64"/>
      <c r="P40" s="59"/>
    </row>
    <row r="41" spans="2:16" ht="15">
      <c r="B41" s="67" t="s">
        <v>33</v>
      </c>
      <c r="C41" s="67"/>
      <c r="D41" s="60"/>
      <c r="E41" s="60"/>
      <c r="F41" s="61"/>
      <c r="G41" s="62"/>
      <c r="H41" s="62"/>
      <c r="I41" s="62"/>
      <c r="J41" s="62"/>
      <c r="K41" s="63"/>
      <c r="L41" s="61"/>
      <c r="M41" s="60"/>
      <c r="N41" s="59"/>
      <c r="O41" s="64"/>
      <c r="P41" s="59"/>
    </row>
    <row r="42" spans="2:16" ht="6" customHeight="1">
      <c r="B42" s="71"/>
      <c r="C42" s="72"/>
      <c r="D42" s="73"/>
      <c r="E42" s="73"/>
      <c r="F42" s="74"/>
      <c r="G42" s="75"/>
      <c r="H42" s="75"/>
      <c r="I42" s="75"/>
      <c r="J42" s="75"/>
      <c r="K42" s="76"/>
      <c r="L42" s="74"/>
      <c r="M42" s="77"/>
      <c r="N42" s="78"/>
      <c r="O42" s="79"/>
      <c r="P42" s="78"/>
    </row>
    <row r="43" spans="2:16" ht="15">
      <c r="B43" s="80" t="s">
        <v>34</v>
      </c>
      <c r="C43" s="81"/>
      <c r="D43" s="82"/>
      <c r="E43" s="82"/>
      <c r="F43" s="83"/>
      <c r="G43" s="84"/>
      <c r="H43" s="84"/>
      <c r="I43" s="84"/>
      <c r="J43" s="84"/>
      <c r="K43" s="85"/>
      <c r="L43" s="83"/>
      <c r="M43" s="86"/>
      <c r="N43" s="87"/>
      <c r="O43" s="88"/>
      <c r="P43" s="89"/>
    </row>
    <row r="44" spans="2:16" ht="15">
      <c r="B44" s="90" t="s">
        <v>35</v>
      </c>
      <c r="C44" s="91"/>
      <c r="D44" s="91"/>
      <c r="E44" s="91"/>
      <c r="F44" s="91"/>
      <c r="G44" s="91"/>
      <c r="H44" s="91"/>
      <c r="I44" s="91"/>
      <c r="J44" s="91"/>
      <c r="K44" s="92"/>
      <c r="L44" s="91"/>
      <c r="M44" s="91"/>
      <c r="N44" s="91"/>
      <c r="O44" s="93"/>
      <c r="P44" s="94"/>
    </row>
    <row r="45" spans="2:16" ht="6" customHeight="1">
      <c r="B45" s="64"/>
      <c r="C45" s="59"/>
      <c r="D45" s="59"/>
      <c r="E45" s="59"/>
      <c r="F45" s="59"/>
      <c r="G45" s="59"/>
      <c r="H45" s="59"/>
      <c r="I45" s="59"/>
      <c r="J45" s="59"/>
      <c r="K45" s="66"/>
      <c r="L45" s="59"/>
      <c r="M45" s="59"/>
      <c r="N45" s="59"/>
      <c r="O45" s="64"/>
      <c r="P45" s="59"/>
    </row>
    <row r="46" spans="2:16" ht="15">
      <c r="B46" s="41" t="s">
        <v>38</v>
      </c>
      <c r="C46" s="59"/>
      <c r="D46" s="59"/>
      <c r="E46" s="59"/>
      <c r="F46" s="59"/>
      <c r="G46" s="59"/>
      <c r="H46" s="59"/>
      <c r="I46" s="59"/>
      <c r="J46" s="59"/>
      <c r="K46" s="41"/>
      <c r="L46" s="59"/>
      <c r="M46" s="59"/>
      <c r="N46" s="59"/>
      <c r="O46" s="64"/>
      <c r="P46" s="59"/>
    </row>
    <row r="47" spans="2:16" ht="15">
      <c r="B47" s="41" t="s">
        <v>36</v>
      </c>
      <c r="C47" s="59"/>
      <c r="D47" s="59"/>
      <c r="E47" s="59"/>
      <c r="F47" s="59"/>
      <c r="G47" s="59"/>
      <c r="H47" s="59"/>
      <c r="I47" s="59"/>
      <c r="J47" s="59"/>
      <c r="K47" s="41"/>
      <c r="L47" s="59"/>
      <c r="M47" s="59"/>
      <c r="N47" s="59"/>
      <c r="O47" s="64"/>
      <c r="P47" s="59"/>
    </row>
    <row r="48" spans="2:16" ht="6" customHeight="1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49" spans="2:16" ht="36">
      <c r="B49" s="64"/>
      <c r="C49" s="59"/>
      <c r="D49" s="59"/>
      <c r="E49" s="59"/>
      <c r="F49" s="59"/>
      <c r="G49" s="59"/>
      <c r="H49" s="96" t="s">
        <v>37</v>
      </c>
      <c r="I49" s="59"/>
      <c r="J49" s="59"/>
      <c r="K49" s="59"/>
      <c r="L49" s="59"/>
      <c r="M49" s="59"/>
      <c r="N49" s="59"/>
      <c r="O49" s="64"/>
      <c r="P49" s="59"/>
    </row>
    <row r="50" spans="2:12" ht="15.75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2:12" ht="15.75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2:12" ht="15.7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2:12" ht="15.7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</sheetData>
  <sheetProtection/>
  <mergeCells count="5">
    <mergeCell ref="C1:N1"/>
    <mergeCell ref="O2:P2"/>
    <mergeCell ref="B4:P4"/>
    <mergeCell ref="A7:P7"/>
    <mergeCell ref="B22:P22"/>
  </mergeCells>
  <hyperlinks>
    <hyperlink ref="H49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2011-10-01T19:23:24Z</dcterms:created>
  <dcterms:modified xsi:type="dcterms:W3CDTF">2011-10-01T19:24:18Z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