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949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<sst xmlns="http://schemas.openxmlformats.org/spreadsheetml/2006/main" count="38" uniqueCount="38">
  <si>
    <t>GEWEST BEIDE - VLAANDEREN</t>
  </si>
  <si>
    <t>sportjaar :</t>
  </si>
  <si>
    <t>2011-2012</t>
  </si>
  <si>
    <t>DISTRICT :  ZUIDWESTVLAANDEREN</t>
  </si>
  <si>
    <t>KAMPIOENSCHAP VAN BELGIE : 5° KADER KB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</si>
  <si>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</si>
  <si>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</si>
  <si>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</si>
  <si>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</si>
  <si>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</si>
  <si>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</si>
  <si>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</si>
  <si>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</si>
  <si>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</si>
  <si>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</si>
  <si>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</si>
  <si>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Verwittigd forfait</t>
  </si>
  <si>
    <t>DISTRICTFINALE 5° KADER 38/2 K.B.</t>
  </si>
  <si>
    <t>* DEELNEMERS</t>
  </si>
  <si>
    <t xml:space="preserve">Al deze wedstrijden worden gespeeld in </t>
  </si>
  <si>
    <t>CBC DLS, Ardooiesteenweg 50 te Roeselare</t>
  </si>
  <si>
    <t>Tel.: 051/24.79.74.</t>
  </si>
  <si>
    <t>vrijdag 28 oktober 2011 om 19u00</t>
  </si>
  <si>
    <t>* TE SPELEN PUNTEN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</si>
  <si>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</si>
  <si>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Wedstrijdpunten boven minimumgemiddelde</t>
  </si>
  <si>
    <t>Wedstrijdpunten onder minimumgemiddelde</t>
  </si>
  <si>
    <t>* WEDSTRIJDROOSTER</t>
  </si>
  <si>
    <t>1-4 en 2-3, vervolgens V1-W2  &amp;  V2-W1, V1-V2  &amp;  W1-W2</t>
  </si>
  <si>
    <t>* WEDSTRIJDLEIDING : clubsportbestuurder.</t>
  </si>
  <si>
    <t>SPORTKLEDIJ VERPLICHT</t>
  </si>
  <si>
    <t>Laken SIMONIS</t>
  </si>
  <si>
    <t>Ballen SUPER ARAMITH</t>
  </si>
  <si>
    <t>Uitslagen binnen de 24 uur naar: De Moor Frederik, Tuttegemstraat 36 te 9870  MACHELEN (O.-Vl.)</t>
  </si>
  <si>
    <t>Tel.: 0496/26.44.85       Fax: 09/386.65.22.        Email : frederik.de.moor1@telenet.be</t>
  </si>
  <si>
    <t>Opmaak kalender: 21 september 2011</t>
  </si>
  <si>
    <t>Uiterste speeldatum: zondag 30 oktober 2011</t>
  </si>
  <si>
    <t>De winnaar van de districtfinale speelt de gewestelijke finale in het weekend van 26&amp;27/11/2011 in het district waasland.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</si>
</sst>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30"/>
      <name val="Calibri"/>
      <family val="2"/>
    </font>
    <font>
      <sz val="11"/>
      <name val="Calibri"/>
      <family val="2"/>
    </font>
    <font>
      <b/>
      <i/>
      <sz val="18"/>
      <color indexed="30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i/>
      <u val="single"/>
      <sz val="10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sz val="10"/>
      <name val="Comic Sans MS"/>
      <family val="4"/>
    </font>
    <font>
      <b/>
      <u val="single"/>
      <sz val="14"/>
      <color indexed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14"/>
      <color rgb="FF0070C0"/>
      <name val="Calibri"/>
      <family val="2"/>
    </font>
    <font>
      <b/>
      <i/>
      <sz val="18"/>
      <color rgb="FF0070C0"/>
      <name val="Calibri"/>
      <family val="2"/>
    </font>
    <font>
      <b/>
      <u val="single"/>
      <sz val="14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4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3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19" fillId="33" borderId="10" xfId="56" applyFont="1" applyFill="1" applyBorder="1" applyAlignment="1">
      <alignment horizontal="left"/>
      <protection/>
    </xf>
    <xf numFmtId="0" fontId="19" fillId="34" borderId="10" xfId="56" applyFont="1" applyFill="1" applyBorder="1" applyAlignment="1">
      <alignment horizontal="center"/>
      <protection/>
    </xf>
    <xf numFmtId="0" fontId="20" fillId="34" borderId="11" xfId="56" applyFont="1" applyFill="1" applyBorder="1" applyAlignment="1">
      <alignment horizontal="center"/>
      <protection/>
    </xf>
    <xf numFmtId="0" fontId="21" fillId="34" borderId="11" xfId="56" applyFont="1" applyFill="1" applyBorder="1" applyAlignment="1">
      <alignment horizontal="center"/>
      <protection/>
    </xf>
    <xf numFmtId="0" fontId="21" fillId="34" borderId="12" xfId="56" applyFont="1" applyFill="1" applyBorder="1" applyAlignment="1">
      <alignment horizontal="left"/>
      <protection/>
    </xf>
    <xf numFmtId="0" fontId="19" fillId="33" borderId="13" xfId="56" applyFont="1" applyFill="1" applyBorder="1" applyAlignment="1">
      <alignment horizontal="left"/>
      <protection/>
    </xf>
    <xf numFmtId="0" fontId="19" fillId="34" borderId="13" xfId="56" applyFont="1" applyFill="1" applyBorder="1" applyAlignment="1">
      <alignment horizontal="center"/>
      <protection/>
    </xf>
    <xf numFmtId="0" fontId="21" fillId="34" borderId="0" xfId="56" applyFont="1" applyFill="1" applyBorder="1" applyAlignment="1">
      <alignment horizontal="left"/>
      <protection/>
    </xf>
    <xf numFmtId="0" fontId="22" fillId="34" borderId="0" xfId="56" applyFont="1" applyFill="1" applyBorder="1" applyAlignment="1">
      <alignment horizontal="left"/>
      <protection/>
    </xf>
    <xf numFmtId="0" fontId="23" fillId="34" borderId="0" xfId="56" applyFont="1" applyFill="1" applyBorder="1">
      <alignment/>
      <protection/>
    </xf>
    <xf numFmtId="0" fontId="21" fillId="34" borderId="0" xfId="56" applyFont="1" applyFill="1" applyBorder="1" applyAlignment="1">
      <alignment horizontal="center"/>
      <protection/>
    </xf>
    <xf numFmtId="164" fontId="21" fillId="34" borderId="0" xfId="56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/>
    </xf>
    <xf numFmtId="164" fontId="21" fillId="34" borderId="0" xfId="56" applyNumberFormat="1" applyFont="1" applyFill="1" applyBorder="1" applyAlignment="1">
      <alignment horizontal="center"/>
      <protection/>
    </xf>
    <xf numFmtId="164" fontId="21" fillId="34" borderId="14" xfId="56" applyNumberFormat="1" applyFont="1" applyFill="1" applyBorder="1" applyAlignment="1">
      <alignment horizontal="center"/>
      <protection/>
    </xf>
    <xf numFmtId="0" fontId="24" fillId="33" borderId="13" xfId="56" applyFont="1" applyFill="1" applyBorder="1" applyAlignment="1">
      <alignment horizontal="left"/>
      <protection/>
    </xf>
    <xf numFmtId="0" fontId="24" fillId="34" borderId="13" xfId="56" applyFont="1" applyFill="1" applyBorder="1" applyAlignment="1">
      <alignment horizontal="center"/>
      <protection/>
    </xf>
    <xf numFmtId="0" fontId="24" fillId="34" borderId="0" xfId="56" applyFont="1" applyFill="1" applyBorder="1" applyAlignment="1">
      <alignment horizontal="left"/>
      <protection/>
    </xf>
    <xf numFmtId="0" fontId="20" fillId="34" borderId="0" xfId="56" applyFont="1" applyFill="1" applyBorder="1" applyAlignment="1">
      <alignment horizontal="left"/>
      <protection/>
    </xf>
    <xf numFmtId="0" fontId="20" fillId="34" borderId="0" xfId="56" applyFont="1" applyFill="1" applyBorder="1">
      <alignment/>
      <protection/>
    </xf>
    <xf numFmtId="0" fontId="20" fillId="34" borderId="0" xfId="56" applyFont="1" applyFill="1" applyBorder="1" applyAlignment="1">
      <alignment horizontal="center"/>
      <protection/>
    </xf>
    <xf numFmtId="0" fontId="0" fillId="34" borderId="0" xfId="0" applyFill="1" applyBorder="1" applyAlignment="1">
      <alignment horizontal="center"/>
    </xf>
    <xf numFmtId="0" fontId="0" fillId="34" borderId="14" xfId="0" applyFill="1" applyBorder="1" applyAlignment="1">
      <alignment/>
    </xf>
    <xf numFmtId="0" fontId="18" fillId="33" borderId="15" xfId="56" applyFill="1" applyBorder="1" applyAlignment="1">
      <alignment horizontal="center"/>
      <protection/>
    </xf>
    <xf numFmtId="0" fontId="25" fillId="34" borderId="15" xfId="0" applyFont="1" applyFill="1" applyBorder="1" applyAlignment="1">
      <alignment horizontal="center"/>
    </xf>
    <xf numFmtId="0" fontId="25" fillId="34" borderId="16" xfId="0" applyFont="1" applyFill="1" applyBorder="1" applyAlignment="1">
      <alignment horizontal="center"/>
    </xf>
    <xf numFmtId="0" fontId="25" fillId="34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0" fillId="0" borderId="0" xfId="56" applyFont="1" applyFill="1" applyBorder="1" applyAlignment="1">
      <alignment horizontal="left"/>
      <protection/>
    </xf>
    <xf numFmtId="0" fontId="27" fillId="0" borderId="0" xfId="56" applyFont="1" applyFill="1" applyBorder="1" applyAlignment="1">
      <alignment horizontal="left"/>
      <protection/>
    </xf>
    <xf numFmtId="0" fontId="57" fillId="0" borderId="18" xfId="0" applyFont="1" applyBorder="1" applyAlignment="1">
      <alignment horizontal="center"/>
    </xf>
    <xf numFmtId="0" fontId="57" fillId="0" borderId="19" xfId="0" applyFont="1" applyBorder="1" applyAlignment="1">
      <alignment horizontal="center"/>
    </xf>
    <xf numFmtId="0" fontId="57" fillId="0" borderId="2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2" fontId="29" fillId="0" borderId="0" xfId="55" applyNumberFormat="1" applyFont="1" applyFill="1" applyBorder="1" applyAlignment="1">
      <alignment horizontal="center"/>
      <protection/>
    </xf>
    <xf numFmtId="2" fontId="0" fillId="0" borderId="0" xfId="0" applyNumberFormat="1" applyFill="1" applyBorder="1" applyAlignment="1">
      <alignment horizontal="center"/>
    </xf>
    <xf numFmtId="0" fontId="58" fillId="0" borderId="18" xfId="0" applyFont="1" applyBorder="1" applyAlignment="1">
      <alignment horizontal="center"/>
    </xf>
    <xf numFmtId="0" fontId="58" fillId="0" borderId="19" xfId="0" applyFont="1" applyBorder="1" applyAlignment="1">
      <alignment horizontal="center"/>
    </xf>
    <xf numFmtId="0" fontId="58" fillId="0" borderId="2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3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1" fontId="0" fillId="0" borderId="0" xfId="0" applyNumberFormat="1" applyAlignment="1">
      <alignment/>
    </xf>
    <xf numFmtId="0" fontId="32" fillId="0" borderId="0" xfId="0" applyFont="1" applyAlignment="1">
      <alignment/>
    </xf>
    <xf numFmtId="0" fontId="31" fillId="0" borderId="0" xfId="56" applyFont="1" applyAlignment="1">
      <alignment horizontal="left"/>
      <protection/>
    </xf>
    <xf numFmtId="0" fontId="31" fillId="0" borderId="0" xfId="56" applyFont="1" applyAlignment="1">
      <alignment horizontal="center"/>
      <protection/>
    </xf>
    <xf numFmtId="1" fontId="31" fillId="0" borderId="0" xfId="56" applyNumberFormat="1" applyFont="1" applyAlignment="1">
      <alignment horizontal="center"/>
      <protection/>
    </xf>
    <xf numFmtId="2" fontId="31" fillId="0" borderId="0" xfId="56" applyNumberFormat="1" applyFont="1" applyAlignment="1">
      <alignment horizontal="right"/>
      <protection/>
    </xf>
    <xf numFmtId="0" fontId="18" fillId="0" borderId="0" xfId="56" applyFont="1">
      <alignment/>
      <protection/>
    </xf>
    <xf numFmtId="0" fontId="33" fillId="0" borderId="0" xfId="56" applyFont="1" applyAlignment="1">
      <alignment horizontal="left"/>
      <protection/>
    </xf>
    <xf numFmtId="0" fontId="0" fillId="0" borderId="0" xfId="0" applyFont="1" applyAlignment="1">
      <alignment/>
    </xf>
    <xf numFmtId="0" fontId="34" fillId="0" borderId="0" xfId="56" applyFont="1">
      <alignment/>
      <protection/>
    </xf>
    <xf numFmtId="0" fontId="34" fillId="0" borderId="0" xfId="56" applyFont="1" applyAlignment="1">
      <alignment horizontal="left"/>
      <protection/>
    </xf>
    <xf numFmtId="0" fontId="34" fillId="0" borderId="0" xfId="56" applyFont="1" applyAlignment="1">
      <alignment horizontal="center"/>
      <protection/>
    </xf>
    <xf numFmtId="1" fontId="34" fillId="0" borderId="0" xfId="56" applyNumberFormat="1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35" fillId="0" borderId="0" xfId="56" applyFont="1" applyAlignment="1">
      <alignment horizontal="left"/>
      <protection/>
    </xf>
    <xf numFmtId="1" fontId="0" fillId="0" borderId="0" xfId="0" applyNumberFormat="1" applyFont="1" applyAlignment="1">
      <alignment/>
    </xf>
    <xf numFmtId="0" fontId="36" fillId="0" borderId="0" xfId="56" applyFont="1" applyAlignment="1">
      <alignment horizontal="left"/>
      <protection/>
    </xf>
    <xf numFmtId="0" fontId="36" fillId="0" borderId="0" xfId="56" applyFont="1">
      <alignment/>
      <protection/>
    </xf>
    <xf numFmtId="0" fontId="36" fillId="0" borderId="0" xfId="56" applyFont="1" applyAlignment="1">
      <alignment horizontal="center"/>
      <protection/>
    </xf>
    <xf numFmtId="1" fontId="36" fillId="0" borderId="0" xfId="56" applyNumberFormat="1" applyFont="1" applyAlignment="1">
      <alignment horizontal="center"/>
      <protection/>
    </xf>
    <xf numFmtId="0" fontId="34" fillId="0" borderId="0" xfId="56" applyFont="1" applyBorder="1" applyAlignment="1">
      <alignment horizontal="center"/>
      <protection/>
    </xf>
    <xf numFmtId="0" fontId="35" fillId="0" borderId="0" xfId="56" applyFont="1" applyBorder="1" applyAlignment="1">
      <alignment horizontal="left"/>
      <protection/>
    </xf>
    <xf numFmtId="0" fontId="36" fillId="0" borderId="0" xfId="56" applyFont="1" applyBorder="1">
      <alignment/>
      <protection/>
    </xf>
    <xf numFmtId="0" fontId="36" fillId="0" borderId="0" xfId="56" applyFont="1" applyBorder="1" applyAlignment="1">
      <alignment horizontal="left"/>
      <protection/>
    </xf>
    <xf numFmtId="0" fontId="36" fillId="0" borderId="0" xfId="56" applyFont="1" applyBorder="1" applyAlignment="1">
      <alignment horizontal="center"/>
      <protection/>
    </xf>
    <xf numFmtId="1" fontId="36" fillId="0" borderId="0" xfId="56" applyNumberFormat="1" applyFont="1" applyBorder="1" applyAlignment="1">
      <alignment horizontal="center"/>
      <protection/>
    </xf>
    <xf numFmtId="0" fontId="34" fillId="0" borderId="0" xfId="56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7" fillId="0" borderId="21" xfId="56" applyFont="1" applyBorder="1" applyAlignment="1">
      <alignment horizontal="left"/>
      <protection/>
    </xf>
    <xf numFmtId="0" fontId="35" fillId="0" borderId="22" xfId="56" applyFont="1" applyBorder="1" applyAlignment="1">
      <alignment horizontal="left"/>
      <protection/>
    </xf>
    <xf numFmtId="0" fontId="36" fillId="0" borderId="22" xfId="56" applyFont="1" applyBorder="1">
      <alignment/>
      <protection/>
    </xf>
    <xf numFmtId="0" fontId="36" fillId="0" borderId="22" xfId="56" applyFont="1" applyBorder="1" applyAlignment="1">
      <alignment horizontal="left"/>
      <protection/>
    </xf>
    <xf numFmtId="0" fontId="36" fillId="0" borderId="22" xfId="56" applyFont="1" applyBorder="1" applyAlignment="1">
      <alignment horizontal="center"/>
      <protection/>
    </xf>
    <xf numFmtId="1" fontId="36" fillId="0" borderId="22" xfId="56" applyNumberFormat="1" applyFont="1" applyBorder="1" applyAlignment="1">
      <alignment horizontal="center"/>
      <protection/>
    </xf>
    <xf numFmtId="0" fontId="34" fillId="0" borderId="22" xfId="56" applyFont="1" applyBorder="1">
      <alignment/>
      <protection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16" fillId="0" borderId="24" xfId="0" applyFont="1" applyBorder="1" applyAlignment="1">
      <alignment/>
    </xf>
    <xf numFmtId="0" fontId="0" fillId="0" borderId="25" xfId="0" applyFont="1" applyBorder="1" applyAlignment="1">
      <alignment/>
    </xf>
    <xf numFmtId="1" fontId="0" fillId="0" borderId="25" xfId="0" applyNumberFormat="1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0" xfId="0" applyFont="1" applyAlignment="1">
      <alignment horizontal="left"/>
    </xf>
    <xf numFmtId="0" fontId="39" fillId="0" borderId="0" xfId="0" applyFont="1" applyAlignment="1">
      <alignment/>
    </xf>
    <xf numFmtId="0" fontId="59" fillId="0" borderId="0" xfId="43" applyFont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 3" xfId="55"/>
    <cellStyle name="Standaard_Model Nieuw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54</xdr:row>
      <xdr:rowOff>104775</xdr:rowOff>
    </xdr:from>
    <xdr:to>
      <xdr:col>15</xdr:col>
      <xdr:colOff>523875</xdr:colOff>
      <xdr:row>56</xdr:row>
      <xdr:rowOff>161925</xdr:rowOff>
    </xdr:to>
    <xdr:pic>
      <xdr:nvPicPr>
        <xdr:cNvPr id="2" name="INCREDISETASATTACH" descr="A878FB3F-8AD3-44C2-8BE2-BCC598368E0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8972550"/>
          <a:ext cx="65055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5e%20kader%20kb%20uitslag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>VAN DE PUTTE 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</row>
        <row r="183">
          <cell r="A183">
            <v>4376</v>
          </cell>
          <cell r="B183" t="str">
            <v>DERUYVER Stefaan</v>
          </cell>
          <cell r="C183" t="str">
            <v>STER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 t="str">
            <v>8897B</v>
          </cell>
          <cell r="B305" t="str">
            <v>BAELE Edmond</v>
          </cell>
          <cell r="C305" t="str">
            <v>KBCAW</v>
          </cell>
        </row>
        <row r="306"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SOMMEL Noël</v>
          </cell>
          <cell r="C414" t="str">
            <v>UN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8897</v>
          </cell>
          <cell r="B431" t="str">
            <v>BAELE Edmond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 t="str">
            <v>00978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Simon</v>
          </cell>
          <cell r="C501" t="str">
            <v>WOH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Jean-Claude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</row>
        <row r="562">
          <cell r="A562">
            <v>7821</v>
          </cell>
          <cell r="B562" t="str">
            <v>VROMANT Marc</v>
          </cell>
          <cell r="C562" t="str">
            <v>RT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</row>
        <row r="576">
          <cell r="A576">
            <v>9080</v>
          </cell>
          <cell r="B576" t="str">
            <v>VANKEISBILCK Alex</v>
          </cell>
          <cell r="C576" t="str">
            <v>V.R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7024</v>
          </cell>
          <cell r="B608" t="str">
            <v>HUYGHELIER Herman</v>
          </cell>
          <cell r="C608" t="str">
            <v>K.GHOK</v>
          </cell>
        </row>
        <row r="609">
          <cell r="A609">
            <v>7461</v>
          </cell>
          <cell r="B609" t="str">
            <v>GRIMON Johan</v>
          </cell>
          <cell r="C609" t="str">
            <v>K.GHOK</v>
          </cell>
        </row>
        <row r="610">
          <cell r="A610">
            <v>7499</v>
          </cell>
          <cell r="B610" t="str">
            <v>GRAYE André</v>
          </cell>
          <cell r="C610" t="str">
            <v>K.GHOK</v>
          </cell>
        </row>
        <row r="611">
          <cell r="A611">
            <v>7538</v>
          </cell>
          <cell r="B611" t="str">
            <v>WERBROUCK Geert</v>
          </cell>
          <cell r="C611" t="str">
            <v>K.GHOK</v>
          </cell>
        </row>
        <row r="612">
          <cell r="A612">
            <v>7823</v>
          </cell>
          <cell r="B612" t="str">
            <v>JOYE Robert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8702</v>
          </cell>
          <cell r="B614" t="str">
            <v>VAN DE VELDE August</v>
          </cell>
          <cell r="C614" t="str">
            <v>K.GHOK</v>
          </cell>
        </row>
        <row r="615">
          <cell r="A615">
            <v>8919</v>
          </cell>
          <cell r="B615" t="str">
            <v>STOCKMAN Lennie</v>
          </cell>
          <cell r="C615" t="str">
            <v>K.GHOK</v>
          </cell>
        </row>
        <row r="616">
          <cell r="A616" t="str">
            <v>00989</v>
          </cell>
          <cell r="B616" t="str">
            <v>SEYNHAEVE Willem</v>
          </cell>
          <cell r="C616" t="str">
            <v>K.GHOK</v>
          </cell>
        </row>
        <row r="617">
          <cell r="A617">
            <v>7308</v>
          </cell>
          <cell r="B617" t="str">
            <v>CLAUS Gino</v>
          </cell>
          <cell r="C617" t="str">
            <v>K.GHOK</v>
          </cell>
        </row>
        <row r="618">
          <cell r="A618">
            <v>7309</v>
          </cell>
          <cell r="B618" t="str">
            <v>CLAUS Thomas</v>
          </cell>
          <cell r="C618" t="str">
            <v>K.GHOK</v>
          </cell>
        </row>
        <row r="619">
          <cell r="A619">
            <v>7818</v>
          </cell>
          <cell r="B619" t="str">
            <v>BOSSUYT Eddy</v>
          </cell>
          <cell r="C619" t="str">
            <v>K.GHOK</v>
          </cell>
        </row>
        <row r="621">
          <cell r="A621">
            <v>8689</v>
          </cell>
          <cell r="B621" t="str">
            <v>DEWAELE Eddy</v>
          </cell>
          <cell r="C621" t="str">
            <v>CBC-DLS</v>
          </cell>
        </row>
        <row r="622">
          <cell r="A622">
            <v>8690</v>
          </cell>
          <cell r="B622" t="str">
            <v>JOYE Rik</v>
          </cell>
          <cell r="C622" t="str">
            <v>CBC-DLS</v>
          </cell>
        </row>
        <row r="623">
          <cell r="A623">
            <v>8703</v>
          </cell>
          <cell r="B623" t="str">
            <v>CRAEYNEST Daniël</v>
          </cell>
          <cell r="C623" t="str">
            <v>CBC-DLS</v>
          </cell>
        </row>
        <row r="624">
          <cell r="A624">
            <v>8704</v>
          </cell>
          <cell r="B624" t="str">
            <v>CALLENS Filip</v>
          </cell>
          <cell r="C624" t="str">
            <v>CBC-DLS</v>
          </cell>
        </row>
        <row r="625">
          <cell r="A625">
            <v>8705</v>
          </cell>
          <cell r="B625" t="str">
            <v>STEVENS Ilse</v>
          </cell>
          <cell r="C625" t="str">
            <v>CBC-DLS</v>
          </cell>
        </row>
        <row r="626">
          <cell r="A626">
            <v>4763</v>
          </cell>
          <cell r="B626" t="str">
            <v>CASTELEYN Rik</v>
          </cell>
          <cell r="C626" t="str">
            <v>CBC-DLS</v>
          </cell>
        </row>
        <row r="627">
          <cell r="A627">
            <v>8459</v>
          </cell>
          <cell r="B627" t="str">
            <v>VAN DE VELDE Désiré</v>
          </cell>
          <cell r="C627" t="str">
            <v>CBC-DLS</v>
          </cell>
        </row>
        <row r="628">
          <cell r="A628">
            <v>5717</v>
          </cell>
          <cell r="B628" t="str">
            <v>AXC Dirk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3">
          <cell r="A663">
            <v>1168</v>
          </cell>
          <cell r="B663" t="str">
            <v>VAN BAEREL Ferdinand</v>
          </cell>
          <cell r="C663" t="str">
            <v>K.SNBA</v>
          </cell>
        </row>
        <row r="664">
          <cell r="A664">
            <v>1189</v>
          </cell>
          <cell r="B664" t="str">
            <v>DE CLEEN Sylvain</v>
          </cell>
          <cell r="C664" t="str">
            <v>K.SNBA</v>
          </cell>
        </row>
        <row r="665">
          <cell r="A665">
            <v>4405</v>
          </cell>
          <cell r="B665" t="str">
            <v>SCHIETTECATTE Yves</v>
          </cell>
          <cell r="C665" t="str">
            <v>K.SNBA</v>
          </cell>
        </row>
        <row r="666">
          <cell r="A666">
            <v>4907</v>
          </cell>
          <cell r="B666" t="str">
            <v>CORNELISSEN Pierre</v>
          </cell>
          <cell r="C666" t="str">
            <v>K.SNBA</v>
          </cell>
        </row>
        <row r="667">
          <cell r="A667">
            <v>4909</v>
          </cell>
          <cell r="B667" t="str">
            <v>DE BOES Rudy</v>
          </cell>
          <cell r="C667" t="str">
            <v>K.SNBA</v>
          </cell>
        </row>
        <row r="668">
          <cell r="A668">
            <v>4913</v>
          </cell>
          <cell r="B668" t="str">
            <v>DE RUYTE Yvan</v>
          </cell>
          <cell r="C668" t="str">
            <v>K.SNBA</v>
          </cell>
        </row>
        <row r="669">
          <cell r="A669">
            <v>4916</v>
          </cell>
          <cell r="B669" t="str">
            <v>DE WITTE William</v>
          </cell>
          <cell r="C669" t="str">
            <v>K.SNBA</v>
          </cell>
        </row>
        <row r="670">
          <cell r="A670">
            <v>4918</v>
          </cell>
          <cell r="B670" t="str">
            <v>DERKINDEREN William</v>
          </cell>
          <cell r="C670" t="str">
            <v>K.SNBA</v>
          </cell>
        </row>
        <row r="671">
          <cell r="A671">
            <v>4922</v>
          </cell>
          <cell r="B671" t="str">
            <v>LAUREYS Wilfried</v>
          </cell>
          <cell r="C671" t="str">
            <v>K.SNBA</v>
          </cell>
        </row>
        <row r="672">
          <cell r="A672">
            <v>4923</v>
          </cell>
          <cell r="B672" t="str">
            <v>MANGELSCHOTS Raymond</v>
          </cell>
          <cell r="C672" t="str">
            <v>K.SNBA</v>
          </cell>
        </row>
        <row r="673">
          <cell r="A673">
            <v>4926</v>
          </cell>
          <cell r="B673" t="str">
            <v>RHEEL Robert</v>
          </cell>
          <cell r="C673" t="str">
            <v>K.SNBA</v>
          </cell>
        </row>
        <row r="674">
          <cell r="A674">
            <v>4935</v>
          </cell>
          <cell r="B674" t="str">
            <v>WILLOCKX Freddy</v>
          </cell>
          <cell r="C674" t="str">
            <v>K.SNBA</v>
          </cell>
        </row>
        <row r="675">
          <cell r="A675">
            <v>4975</v>
          </cell>
          <cell r="B675" t="str">
            <v>VERHELST John</v>
          </cell>
          <cell r="C675" t="str">
            <v>K.SNBA</v>
          </cell>
        </row>
        <row r="676">
          <cell r="A676">
            <v>4978</v>
          </cell>
          <cell r="B676" t="str">
            <v>VERHEYDEN Marc</v>
          </cell>
          <cell r="C676" t="str">
            <v>K.SNBA</v>
          </cell>
        </row>
        <row r="677">
          <cell r="A677">
            <v>5430</v>
          </cell>
          <cell r="B677" t="str">
            <v>MUYLAERT Dirk</v>
          </cell>
          <cell r="C677" t="str">
            <v>K.SNBA</v>
          </cell>
        </row>
        <row r="678">
          <cell r="A678">
            <v>5727</v>
          </cell>
          <cell r="B678" t="str">
            <v>VAN GOETHEM Benny</v>
          </cell>
          <cell r="C678" t="str">
            <v>K.SNBA</v>
          </cell>
        </row>
        <row r="679">
          <cell r="A679">
            <v>5732</v>
          </cell>
          <cell r="B679" t="str">
            <v>ILIANO FRANZ</v>
          </cell>
          <cell r="C679" t="str">
            <v>K.SNBA</v>
          </cell>
        </row>
        <row r="680">
          <cell r="A680">
            <v>6151</v>
          </cell>
          <cell r="B680" t="str">
            <v>VAN OVERSCHELDE Bonny</v>
          </cell>
          <cell r="C680" t="str">
            <v>K.SNBA</v>
          </cell>
        </row>
        <row r="681">
          <cell r="A681">
            <v>6743</v>
          </cell>
          <cell r="B681" t="str">
            <v>DE RUYTE Tom</v>
          </cell>
          <cell r="C681" t="str">
            <v>K.SNBA</v>
          </cell>
        </row>
        <row r="682">
          <cell r="A682">
            <v>7521</v>
          </cell>
          <cell r="B682" t="str">
            <v>VERBERT Eddy</v>
          </cell>
          <cell r="C682" t="str">
            <v>K.SNBA</v>
          </cell>
        </row>
        <row r="683">
          <cell r="A683">
            <v>7562</v>
          </cell>
          <cell r="B683" t="str">
            <v>THUY Marc</v>
          </cell>
          <cell r="C683" t="str">
            <v>K.SNBA</v>
          </cell>
        </row>
        <row r="684">
          <cell r="A684">
            <v>7923</v>
          </cell>
          <cell r="B684" t="str">
            <v>VAN DEN BERGHE Roland</v>
          </cell>
          <cell r="C684" t="str">
            <v>K.SNBA</v>
          </cell>
        </row>
        <row r="685">
          <cell r="A685">
            <v>8078</v>
          </cell>
          <cell r="B685" t="str">
            <v>BAKKER John</v>
          </cell>
          <cell r="C685" t="str">
            <v>K.SNBA</v>
          </cell>
        </row>
        <row r="686">
          <cell r="A686">
            <v>8080</v>
          </cell>
          <cell r="B686" t="str">
            <v>POCHET Leo</v>
          </cell>
          <cell r="C686" t="str">
            <v>K.SNBA</v>
          </cell>
        </row>
        <row r="687">
          <cell r="A687">
            <v>8081</v>
          </cell>
          <cell r="B687" t="str">
            <v>SLEEBUS Eddy</v>
          </cell>
          <cell r="C687" t="str">
            <v>K.SNBA</v>
          </cell>
        </row>
        <row r="688">
          <cell r="A688">
            <v>8082</v>
          </cell>
          <cell r="B688" t="str">
            <v>WOUTERS Erik</v>
          </cell>
          <cell r="C688" t="str">
            <v>K.SNBA</v>
          </cell>
        </row>
        <row r="689">
          <cell r="A689">
            <v>8149</v>
          </cell>
          <cell r="B689" t="str">
            <v>D'HONDT Roland</v>
          </cell>
          <cell r="C689" t="str">
            <v>K.SNBA</v>
          </cell>
        </row>
        <row r="690">
          <cell r="A690">
            <v>8289</v>
          </cell>
          <cell r="B690" t="str">
            <v>VERBERT Filip</v>
          </cell>
          <cell r="C690" t="str">
            <v>K.SNBA</v>
          </cell>
        </row>
        <row r="691">
          <cell r="A691">
            <v>8332</v>
          </cell>
          <cell r="B691" t="str">
            <v>MUYSHONDT Robert</v>
          </cell>
          <cell r="C691" t="str">
            <v>K.SNBA</v>
          </cell>
        </row>
        <row r="692">
          <cell r="A692">
            <v>8346</v>
          </cell>
          <cell r="B692" t="str">
            <v>BRySSINCK Ronny</v>
          </cell>
          <cell r="C692" t="str">
            <v>K.SNBA</v>
          </cell>
        </row>
        <row r="693">
          <cell r="A693">
            <v>8414</v>
          </cell>
          <cell r="B693" t="str">
            <v>MAES Lucien</v>
          </cell>
          <cell r="C693" t="str">
            <v>K.SNBA</v>
          </cell>
        </row>
        <row r="694">
          <cell r="A694">
            <v>8681</v>
          </cell>
          <cell r="B694" t="str">
            <v>VAN LEEUWEN A.E.M</v>
          </cell>
          <cell r="C694" t="str">
            <v>K.SNBA</v>
          </cell>
        </row>
        <row r="695">
          <cell r="A695">
            <v>8902</v>
          </cell>
          <cell r="B695" t="str">
            <v>SUY Luc</v>
          </cell>
          <cell r="C695" t="str">
            <v>K.SNBA</v>
          </cell>
        </row>
        <row r="696">
          <cell r="A696">
            <v>8903</v>
          </cell>
          <cell r="B696" t="str">
            <v>NEYTS Pierre</v>
          </cell>
          <cell r="C696" t="str">
            <v>K.SNBA</v>
          </cell>
        </row>
        <row r="697">
          <cell r="A697">
            <v>8904</v>
          </cell>
          <cell r="B697" t="str">
            <v>RAES Wim</v>
          </cell>
          <cell r="C697" t="str">
            <v>K.SNBA</v>
          </cell>
        </row>
        <row r="698">
          <cell r="A698">
            <v>7551</v>
          </cell>
          <cell r="B698" t="str">
            <v>CLAESSENS Walter</v>
          </cell>
          <cell r="C698" t="str">
            <v>K.SNBA</v>
          </cell>
        </row>
        <row r="699">
          <cell r="A699">
            <v>1329</v>
          </cell>
          <cell r="B699" t="str">
            <v>COENEN Philip</v>
          </cell>
          <cell r="C699" t="str">
            <v>K.SNBA</v>
          </cell>
        </row>
        <row r="700">
          <cell r="A700">
            <v>4334</v>
          </cell>
          <cell r="B700" t="str">
            <v>VAN HAUTE Guido</v>
          </cell>
          <cell r="C700" t="str">
            <v>K.SNBA</v>
          </cell>
        </row>
        <row r="701">
          <cell r="A701">
            <v>4904</v>
          </cell>
          <cell r="B701" t="str">
            <v>BUYS Frans</v>
          </cell>
          <cell r="C701" t="str">
            <v>K.SNBA</v>
          </cell>
        </row>
        <row r="702">
          <cell r="A702">
            <v>4952</v>
          </cell>
          <cell r="B702" t="str">
            <v>DE SAEGER Dany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8746</v>
          </cell>
          <cell r="B704" t="str">
            <v>PEERSMAN Luc</v>
          </cell>
          <cell r="C704" t="str">
            <v>K.SNBA</v>
          </cell>
        </row>
        <row r="705">
          <cell r="B705" t="str">
            <v>VAN HAMME Gunther </v>
          </cell>
          <cell r="C705" t="str">
            <v>K.SNBA</v>
          </cell>
        </row>
        <row r="708">
          <cell r="A708">
            <v>4516</v>
          </cell>
          <cell r="B708" t="str">
            <v>FEYS Gunter</v>
          </cell>
          <cell r="C708" t="str">
            <v>QU</v>
          </cell>
        </row>
        <row r="709">
          <cell r="A709">
            <v>4848</v>
          </cell>
          <cell r="B709" t="str">
            <v>VERVAET Luc</v>
          </cell>
          <cell r="C709" t="str">
            <v>QU</v>
          </cell>
        </row>
        <row r="710">
          <cell r="A710">
            <v>4880</v>
          </cell>
          <cell r="B710" t="str">
            <v>VAN LANDEGHEM Urbain</v>
          </cell>
          <cell r="C710" t="str">
            <v>QU</v>
          </cell>
        </row>
        <row r="711">
          <cell r="A711">
            <v>4945</v>
          </cell>
          <cell r="B711" t="str">
            <v>BUYLE Hubert</v>
          </cell>
          <cell r="C711" t="str">
            <v>QU</v>
          </cell>
        </row>
        <row r="712">
          <cell r="A712">
            <v>4948</v>
          </cell>
          <cell r="B712" t="str">
            <v>DE BELEYR Gilbert</v>
          </cell>
          <cell r="C712" t="str">
            <v>QU</v>
          </cell>
        </row>
        <row r="713">
          <cell r="A713">
            <v>4950</v>
          </cell>
          <cell r="B713" t="str">
            <v>DE CONINCK Achille</v>
          </cell>
          <cell r="C713" t="str">
            <v>QU</v>
          </cell>
        </row>
        <row r="714">
          <cell r="A714">
            <v>4952</v>
          </cell>
          <cell r="B714" t="str">
            <v>DE SAEGER Dany</v>
          </cell>
          <cell r="C714" t="str">
            <v>QU</v>
          </cell>
        </row>
        <row r="715">
          <cell r="A715">
            <v>4964</v>
          </cell>
          <cell r="B715" t="str">
            <v>RAEMDONCK Honoré</v>
          </cell>
          <cell r="C715" t="str">
            <v>QU</v>
          </cell>
        </row>
        <row r="716">
          <cell r="A716">
            <v>4967</v>
          </cell>
          <cell r="B716" t="str">
            <v>SCHEPENS Remi</v>
          </cell>
          <cell r="C716" t="str">
            <v>QU</v>
          </cell>
        </row>
        <row r="717">
          <cell r="A717">
            <v>4977</v>
          </cell>
          <cell r="B717" t="str">
            <v>VLERICK Dirk</v>
          </cell>
          <cell r="C717" t="str">
            <v>QU</v>
          </cell>
        </row>
        <row r="718">
          <cell r="A718">
            <v>5237</v>
          </cell>
          <cell r="B718" t="str">
            <v>DE BELEYR Gunther</v>
          </cell>
          <cell r="C718" t="str">
            <v>QU</v>
          </cell>
        </row>
        <row r="719">
          <cell r="A719">
            <v>5733</v>
          </cell>
          <cell r="B719" t="str">
            <v>VAN BRUYSSEL Rony</v>
          </cell>
          <cell r="C719" t="str">
            <v>QU</v>
          </cell>
        </row>
        <row r="720">
          <cell r="A720">
            <v>5747</v>
          </cell>
          <cell r="B720" t="str">
            <v>SAEY Etienne</v>
          </cell>
          <cell r="C720" t="str">
            <v>QU</v>
          </cell>
        </row>
        <row r="721">
          <cell r="A721">
            <v>6219</v>
          </cell>
          <cell r="B721" t="str">
            <v>RAEMDONCK Tomy</v>
          </cell>
          <cell r="C721" t="str">
            <v>QU</v>
          </cell>
        </row>
        <row r="722">
          <cell r="A722">
            <v>6931</v>
          </cell>
          <cell r="B722" t="str">
            <v>DALLINGA Berry</v>
          </cell>
          <cell r="C722" t="str">
            <v>QU</v>
          </cell>
        </row>
        <row r="723">
          <cell r="A723">
            <v>7530</v>
          </cell>
          <cell r="B723" t="str">
            <v>VLERICK Mathieu</v>
          </cell>
          <cell r="C723" t="str">
            <v>QU</v>
          </cell>
        </row>
        <row r="724">
          <cell r="A724">
            <v>7897</v>
          </cell>
          <cell r="B724" t="str">
            <v>STUER Eddy</v>
          </cell>
          <cell r="C724" t="str">
            <v>QU</v>
          </cell>
        </row>
        <row r="725">
          <cell r="A725">
            <v>8026</v>
          </cell>
          <cell r="B725" t="str">
            <v>HOFMAN Glen</v>
          </cell>
          <cell r="C725" t="str">
            <v>QU</v>
          </cell>
        </row>
        <row r="726">
          <cell r="A726">
            <v>8070</v>
          </cell>
          <cell r="B726" t="str">
            <v>VAN KERCKHOVE Willem</v>
          </cell>
          <cell r="C726" t="str">
            <v>QU</v>
          </cell>
        </row>
        <row r="727">
          <cell r="A727">
            <v>8682</v>
          </cell>
          <cell r="B727" t="str">
            <v>TEMPELS André</v>
          </cell>
          <cell r="C727" t="str">
            <v>QU</v>
          </cell>
        </row>
        <row r="728">
          <cell r="A728">
            <v>8683</v>
          </cell>
          <cell r="B728" t="str">
            <v>D'HONDT Luc</v>
          </cell>
          <cell r="C728" t="str">
            <v>QU</v>
          </cell>
        </row>
        <row r="729">
          <cell r="A729">
            <v>8746</v>
          </cell>
          <cell r="B729" t="str">
            <v>PEERSMAN Luc</v>
          </cell>
          <cell r="C729" t="str">
            <v>QU</v>
          </cell>
        </row>
        <row r="730">
          <cell r="A730" t="str">
            <v>4282B</v>
          </cell>
          <cell r="B730" t="str">
            <v>DE BACKER Peter</v>
          </cell>
          <cell r="C730" t="str">
            <v>QU</v>
          </cell>
        </row>
        <row r="731">
          <cell r="A731" t="str">
            <v>5727C</v>
          </cell>
          <cell r="B731" t="str">
            <v>VAN GOETHEM Benny</v>
          </cell>
          <cell r="C731" t="str">
            <v>QU</v>
          </cell>
        </row>
        <row r="732">
          <cell r="A732">
            <v>1204</v>
          </cell>
          <cell r="B732" t="str">
            <v>MERCKX Eddy</v>
          </cell>
          <cell r="C732" t="str">
            <v>QU</v>
          </cell>
        </row>
        <row r="733">
          <cell r="A733">
            <v>6577</v>
          </cell>
          <cell r="B733" t="str">
            <v>SCIACCA Emilio</v>
          </cell>
          <cell r="C733" t="str">
            <v>QU</v>
          </cell>
        </row>
        <row r="734">
          <cell r="A734">
            <v>4845</v>
          </cell>
          <cell r="B734" t="str">
            <v>STEVEN Patrick</v>
          </cell>
          <cell r="C734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0.5625" style="0" customWidth="1"/>
    <col min="2" max="2" width="6.28125" style="28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0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0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28" customWidth="1"/>
    <col min="16" max="16" width="8.00390625" style="0" customWidth="1"/>
    <col min="18" max="18" width="9.421875" style="0" bestFit="1" customWidth="1"/>
  </cols>
  <sheetData>
    <row r="1" spans="1:16" ht="15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1</v>
      </c>
      <c r="P1" s="5" t="s">
        <v>2</v>
      </c>
    </row>
    <row r="2" spans="1:16" ht="15">
      <c r="A2" s="6"/>
      <c r="B2" s="7"/>
      <c r="C2" s="8" t="s">
        <v>3</v>
      </c>
      <c r="D2" s="9"/>
      <c r="E2" s="10"/>
      <c r="F2" s="8"/>
      <c r="G2" s="11"/>
      <c r="H2" s="11"/>
      <c r="I2" s="11"/>
      <c r="J2" s="11"/>
      <c r="K2" s="11"/>
      <c r="L2" s="12"/>
      <c r="M2" s="13"/>
      <c r="N2" s="13"/>
      <c r="O2" s="14"/>
      <c r="P2" s="15"/>
    </row>
    <row r="3" spans="1:16" ht="15">
      <c r="A3" s="16"/>
      <c r="B3" s="17"/>
      <c r="C3" s="18"/>
      <c r="D3" s="19"/>
      <c r="E3" s="19"/>
      <c r="F3" s="20"/>
      <c r="G3" s="21"/>
      <c r="H3" s="21"/>
      <c r="I3" s="21"/>
      <c r="J3" s="21"/>
      <c r="K3" s="21"/>
      <c r="L3" s="21"/>
      <c r="M3" s="13"/>
      <c r="N3" s="13"/>
      <c r="O3" s="22"/>
      <c r="P3" s="23"/>
    </row>
    <row r="4" spans="1:16" ht="15.75" thickBot="1">
      <c r="A4" s="24"/>
      <c r="B4" s="25" t="s">
        <v>4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7"/>
    </row>
    <row r="5" spans="3:6" ht="12.75" customHeight="1">
      <c r="C5" s="29" t="s">
        <v>5</v>
      </c>
      <c r="D5" s="30"/>
      <c r="E5" s="30"/>
      <c r="F5" s="31"/>
    </row>
    <row r="6" ht="6" customHeight="1" thickBot="1"/>
    <row r="7" spans="1:16" ht="19.5" thickBot="1">
      <c r="A7" s="32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4"/>
    </row>
    <row r="8" ht="6" customHeight="1"/>
    <row r="9" spans="2:15" ht="11.25" customHeight="1">
      <c r="B9"/>
      <c r="C9" s="35" t="s">
        <v>7</v>
      </c>
      <c r="D9" s="35" t="s">
        <v>8</v>
      </c>
      <c r="E9" s="35"/>
      <c r="F9" s="35" t="s">
        <v>9</v>
      </c>
      <c r="G9" s="35"/>
      <c r="H9" s="35"/>
      <c r="I9" s="28"/>
      <c r="J9" s="35" t="s">
        <v>10</v>
      </c>
      <c r="K9" s="35" t="s">
        <v>11</v>
      </c>
      <c r="L9" s="35" t="s">
        <v>12</v>
      </c>
      <c r="M9" s="35" t="s">
        <v>13</v>
      </c>
      <c r="N9" s="35" t="s">
        <v>14</v>
      </c>
      <c r="O9" s="35" t="s">
        <v>15</v>
      </c>
    </row>
    <row r="10" spans="2:15" ht="15">
      <c r="B10">
        <f>B9+1</f>
        <v>1</v>
      </c>
      <c r="C10" s="36">
        <v>8703</v>
      </c>
      <c r="D10" s="37" t="str">
        <f>VLOOKUP(C10,'[1]LEDEN'!A:C,2,FALSE)</f>
        <v>CRAEYNEST Daniël</v>
      </c>
      <c r="F10" s="28" t="str">
        <f>VLOOKUP(C10,'[1]LEDEN'!A:C,3,FALSE)</f>
        <v>CBC-DLS</v>
      </c>
      <c r="J10" s="28">
        <v>6</v>
      </c>
      <c r="K10" s="28">
        <v>194</v>
      </c>
      <c r="L10" s="38">
        <v>61</v>
      </c>
      <c r="M10" s="39">
        <f>IF(L10&lt;&gt;0,(K10/L10)-0.0005,"")</f>
        <v>3.179827868852459</v>
      </c>
      <c r="N10" s="38">
        <v>15</v>
      </c>
      <c r="O10" s="28" t="str">
        <f>IF(M10&lt;3,"OG",IF(AND(M10&gt;=3,M10&lt;5),"MG",IF(AND(M10&gt;=5,M10&lt;8),"PR",IF(AND(M10&gt;=8,M10&lt;12),"DPR",IF(AND(M10&gt;=12,M10&lt;18),"DRPR","")))))</f>
        <v>MG</v>
      </c>
    </row>
    <row r="11" spans="2:15" ht="15">
      <c r="B11">
        <f>B10+1</f>
        <v>2</v>
      </c>
      <c r="C11" s="36">
        <v>4759</v>
      </c>
      <c r="D11" s="37" t="str">
        <f>VLOOKUP(C11,'[1]LEDEN'!A:C,2,FALSE)</f>
        <v>WARLOP Luc</v>
      </c>
      <c r="F11" s="28" t="str">
        <f>VLOOKUP(C11,'[1]LEDEN'!A:C,3,FALSE)</f>
        <v>DOS</v>
      </c>
      <c r="J11" s="28">
        <v>5</v>
      </c>
      <c r="K11" s="28">
        <v>235</v>
      </c>
      <c r="L11" s="38">
        <v>53</v>
      </c>
      <c r="M11" s="39">
        <f>IF(L11&lt;&gt;0,(K11/L11)-0.0005,"")</f>
        <v>4.433462264150943</v>
      </c>
      <c r="N11" s="38">
        <v>22</v>
      </c>
      <c r="O11" s="28" t="str">
        <f aca="true" t="shared" si="0" ref="O11:O28">IF(M11&lt;3,"OG",IF(AND(M11&gt;=3,M11&lt;5),"MG",IF(AND(M11&gt;=5,M11&lt;8),"PR",IF(AND(M11&gt;=8,M11&lt;12),"DPR",IF(AND(M11&gt;=12,M11&lt;18),"DRPR","")))))</f>
        <v>MG</v>
      </c>
    </row>
    <row r="12" spans="2:15" ht="15">
      <c r="B12">
        <f aca="true" t="shared" si="1" ref="B12:B26">B11+1</f>
        <v>3</v>
      </c>
      <c r="C12" s="36">
        <v>8735</v>
      </c>
      <c r="D12" s="37" t="str">
        <f>VLOOKUP(C12,'[1]LEDEN'!A:C,2,FALSE)</f>
        <v>VAN DEN BUVERIE Eric</v>
      </c>
      <c r="F12" s="28" t="str">
        <f>VLOOKUP(C12,'[1]LEDEN'!A:C,3,FALSE)</f>
        <v>V.R</v>
      </c>
      <c r="J12" s="28">
        <v>4</v>
      </c>
      <c r="K12" s="28">
        <v>227</v>
      </c>
      <c r="L12" s="38">
        <v>74</v>
      </c>
      <c r="M12" s="40">
        <f>IF(L12&lt;&gt;"",(K12/L12)-0.005,"")</f>
        <v>3.0625675675675677</v>
      </c>
      <c r="N12" s="38">
        <v>16</v>
      </c>
      <c r="O12" s="28" t="str">
        <f t="shared" si="0"/>
        <v>MG</v>
      </c>
    </row>
    <row r="13" spans="2:15" ht="15">
      <c r="B13">
        <f t="shared" si="1"/>
        <v>4</v>
      </c>
      <c r="C13" s="36">
        <v>7814</v>
      </c>
      <c r="D13" s="37" t="str">
        <f>VLOOKUP(C13,'[1]LEDEN'!A:C,2,FALSE)</f>
        <v>DE WILDE Johan</v>
      </c>
      <c r="F13" s="28" t="str">
        <f>VLOOKUP(C13,'[1]LEDEN'!A:C,3,FALSE)</f>
        <v>AI</v>
      </c>
      <c r="J13" s="28">
        <v>3</v>
      </c>
      <c r="K13" s="28">
        <v>228</v>
      </c>
      <c r="L13" s="28">
        <v>63</v>
      </c>
      <c r="M13" s="39">
        <f aca="true" t="shared" si="2" ref="M13:M26">IF(L13&lt;&gt;0,(K13/L13)-0.0005,"")</f>
        <v>3.618547619047619</v>
      </c>
      <c r="N13" s="28">
        <v>17</v>
      </c>
      <c r="O13" s="28" t="str">
        <f t="shared" si="0"/>
        <v>MG</v>
      </c>
    </row>
    <row r="14" spans="2:15" ht="15">
      <c r="B14">
        <f t="shared" si="1"/>
        <v>5</v>
      </c>
      <c r="C14" s="36">
        <v>7692</v>
      </c>
      <c r="D14" s="37" t="str">
        <f>VLOOKUP(C14,'[1]LEDEN'!A:C,2,FALSE)</f>
        <v>VUYLSTEKE Gilbert</v>
      </c>
      <c r="F14" s="28" t="str">
        <f>VLOOKUP(C14,'[1]LEDEN'!A:C,3,FALSE)</f>
        <v>WOH</v>
      </c>
      <c r="J14" s="28">
        <v>2</v>
      </c>
      <c r="K14" s="28">
        <v>212</v>
      </c>
      <c r="L14" s="28">
        <v>70</v>
      </c>
      <c r="M14" s="39">
        <f t="shared" si="2"/>
        <v>3.0280714285714283</v>
      </c>
      <c r="N14" s="28">
        <v>16</v>
      </c>
      <c r="O14" s="28" t="str">
        <f t="shared" si="0"/>
        <v>MG</v>
      </c>
    </row>
    <row r="15" spans="2:15" ht="15">
      <c r="B15">
        <f t="shared" si="1"/>
        <v>6</v>
      </c>
      <c r="C15" s="36">
        <v>4701</v>
      </c>
      <c r="D15" s="37" t="str">
        <f>VLOOKUP(C15,'[1]LEDEN'!A:C,2,FALSE)</f>
        <v>WERBROUCK Donald</v>
      </c>
      <c r="F15" s="28" t="str">
        <f>VLOOKUP(C15,'[1]LEDEN'!A:C,3,FALSE)</f>
        <v>WOH</v>
      </c>
      <c r="J15" s="28">
        <v>8</v>
      </c>
      <c r="K15" s="28">
        <v>240</v>
      </c>
      <c r="L15" s="28">
        <v>85</v>
      </c>
      <c r="M15" s="39">
        <f t="shared" si="2"/>
        <v>2.823029411764706</v>
      </c>
      <c r="N15" s="28">
        <v>21</v>
      </c>
      <c r="O15" s="28" t="str">
        <f t="shared" si="0"/>
        <v>OG</v>
      </c>
    </row>
    <row r="16" spans="2:15" ht="15">
      <c r="B16">
        <f t="shared" si="1"/>
        <v>7</v>
      </c>
      <c r="C16" s="36">
        <v>8528</v>
      </c>
      <c r="D16" s="37" t="str">
        <f>VLOOKUP(C16,'[1]LEDEN'!A:C,2,FALSE)</f>
        <v>VANACKER Jozef</v>
      </c>
      <c r="F16" s="28" t="str">
        <f>VLOOKUP(C16,'[1]LEDEN'!A:C,3,FALSE)</f>
        <v>WOH</v>
      </c>
      <c r="J16" s="28">
        <v>6</v>
      </c>
      <c r="K16" s="28">
        <v>212</v>
      </c>
      <c r="L16" s="28">
        <v>72</v>
      </c>
      <c r="M16" s="39">
        <f t="shared" si="2"/>
        <v>2.9439444444444445</v>
      </c>
      <c r="N16" s="28">
        <v>15</v>
      </c>
      <c r="O16" s="28" t="str">
        <f>IF(M16&lt;3,"OG",IF(AND(M16&gt;=3,M16&lt;5),"MG",IF(AND(M16&gt;=5,M16&lt;8),"PR",IF(AND(M16&gt;=8,M16&lt;12),"DPR",IF(AND(M16&gt;=12,M16&lt;18),"DRPR","")))))</f>
        <v>OG</v>
      </c>
    </row>
    <row r="17" spans="2:15" ht="15">
      <c r="B17">
        <f t="shared" si="1"/>
        <v>8</v>
      </c>
      <c r="C17" s="36">
        <v>6720</v>
      </c>
      <c r="D17" s="37" t="str">
        <f>VLOOKUP(C17,'[1]LEDEN'!A:C,2,FALSE)</f>
        <v>WILLE Etienne</v>
      </c>
      <c r="F17" s="28" t="str">
        <f>VLOOKUP(C17,'[1]LEDEN'!A:C,3,FALSE)</f>
        <v>AI</v>
      </c>
      <c r="J17" s="28">
        <v>6</v>
      </c>
      <c r="K17" s="28">
        <v>217</v>
      </c>
      <c r="L17" s="28">
        <v>79</v>
      </c>
      <c r="M17" s="39">
        <f t="shared" si="2"/>
        <v>2.7463354430379745</v>
      </c>
      <c r="N17" s="28">
        <v>27</v>
      </c>
      <c r="O17" s="28" t="str">
        <f>IF(M17&lt;3,"OG",IF(AND(M17&gt;=3,M17&lt;5),"MG",IF(AND(M17&gt;=5,M17&lt;8),"PR",IF(AND(M17&gt;=8,M17&lt;12),"DPR",IF(AND(M17&gt;=12,M17&lt;18),"DRPR","")))))</f>
        <v>OG</v>
      </c>
    </row>
    <row r="18" spans="2:15" ht="15">
      <c r="B18">
        <f t="shared" si="1"/>
        <v>9</v>
      </c>
      <c r="C18" s="36">
        <v>8085</v>
      </c>
      <c r="D18" s="37" t="str">
        <f>VLOOKUP(C18,'[1]LEDEN'!A:C,2,FALSE)</f>
        <v>BOUCKENOOGHE Gilbert</v>
      </c>
      <c r="F18" s="28" t="str">
        <f>VLOOKUP(C18,'[1]LEDEN'!A:C,3,FALSE)</f>
        <v>WOH</v>
      </c>
      <c r="J18" s="28">
        <v>6</v>
      </c>
      <c r="K18" s="28">
        <v>235</v>
      </c>
      <c r="L18" s="28">
        <v>86</v>
      </c>
      <c r="M18" s="39">
        <f t="shared" si="2"/>
        <v>2.7320581395348835</v>
      </c>
      <c r="N18" s="28">
        <v>14</v>
      </c>
      <c r="O18" s="28" t="str">
        <f>IF(M18&lt;3,"OG",IF(AND(M18&gt;=3,M18&lt;5),"MG",IF(AND(M18&gt;=5,M18&lt;8),"PR",IF(AND(M18&gt;=8,M18&lt;12),"DPR",IF(AND(M18&gt;=12,M18&lt;18),"DRPR","")))))</f>
        <v>OG</v>
      </c>
    </row>
    <row r="19" spans="2:15" ht="15">
      <c r="B19">
        <f t="shared" si="1"/>
        <v>10</v>
      </c>
      <c r="C19" s="36">
        <v>7464</v>
      </c>
      <c r="D19" s="37" t="str">
        <f>VLOOKUP(C19,'[1]LEDEN'!A:C,2,FALSE)</f>
        <v>STORME Gerard</v>
      </c>
      <c r="F19" s="28" t="str">
        <f>VLOOKUP(C19,'[1]LEDEN'!A:C,3,FALSE)</f>
        <v>WOH</v>
      </c>
      <c r="J19" s="28">
        <v>6</v>
      </c>
      <c r="K19" s="28">
        <v>232</v>
      </c>
      <c r="L19" s="28">
        <v>92</v>
      </c>
      <c r="M19" s="39">
        <f t="shared" si="2"/>
        <v>2.5212391304347825</v>
      </c>
      <c r="N19" s="28">
        <v>17</v>
      </c>
      <c r="O19" s="28" t="str">
        <f>IF(M19&lt;3,"OG",IF(AND(M19&gt;=3,M19&lt;5),"MG",IF(AND(M19&gt;=5,M19&lt;8),"PR",IF(AND(M19&gt;=8,M19&lt;12),"DPR",IF(AND(M19&gt;=12,M19&lt;18),"DRPR","")))))</f>
        <v>OG</v>
      </c>
    </row>
    <row r="20" spans="2:15" ht="15">
      <c r="B20">
        <f t="shared" si="1"/>
        <v>11</v>
      </c>
      <c r="C20" s="36">
        <v>7316</v>
      </c>
      <c r="D20" s="37" t="str">
        <f>VLOOKUP(C20,'[1]LEDEN'!A:C,2,FALSE)</f>
        <v>RONDELE Freddy</v>
      </c>
      <c r="F20" s="28" t="str">
        <f>VLOOKUP(C20,'[1]LEDEN'!A:C,3,FALSE)</f>
        <v>AI</v>
      </c>
      <c r="J20" s="28">
        <v>4</v>
      </c>
      <c r="K20" s="28">
        <v>221</v>
      </c>
      <c r="L20" s="28">
        <v>74</v>
      </c>
      <c r="M20" s="39">
        <f t="shared" si="2"/>
        <v>2.9859864864864862</v>
      </c>
      <c r="N20" s="28">
        <v>17</v>
      </c>
      <c r="O20" s="28" t="str">
        <f t="shared" si="0"/>
        <v>OG</v>
      </c>
    </row>
    <row r="21" spans="2:15" ht="15">
      <c r="B21">
        <f t="shared" si="1"/>
        <v>12</v>
      </c>
      <c r="C21" s="36">
        <v>4763</v>
      </c>
      <c r="D21" s="37" t="str">
        <f>VLOOKUP(C21,'[1]LEDEN'!A:C,2,FALSE)</f>
        <v>CASTELEYN Rik</v>
      </c>
      <c r="F21" s="28" t="str">
        <f>VLOOKUP(C21,'[1]LEDEN'!A:C,3,FALSE)</f>
        <v>CBC-DLS</v>
      </c>
      <c r="J21" s="28">
        <v>4</v>
      </c>
      <c r="K21" s="28">
        <v>197</v>
      </c>
      <c r="L21" s="28">
        <v>67</v>
      </c>
      <c r="M21" s="39">
        <f t="shared" si="2"/>
        <v>2.9397985074626862</v>
      </c>
      <c r="N21" s="28">
        <v>25</v>
      </c>
      <c r="O21" s="28" t="str">
        <f t="shared" si="0"/>
        <v>OG</v>
      </c>
    </row>
    <row r="22" spans="2:15" ht="15">
      <c r="B22">
        <f t="shared" si="1"/>
        <v>13</v>
      </c>
      <c r="C22" s="28">
        <v>7827</v>
      </c>
      <c r="D22" s="37" t="str">
        <f>VLOOKUP(C22,'[1]LEDEN'!A:C,2,FALSE)</f>
        <v>VAN LANDEGHEM Jean-Marie</v>
      </c>
      <c r="F22" s="28" t="str">
        <f>VLOOKUP(C22,'[1]LEDEN'!A:C,3,FALSE)</f>
        <v>KEWM</v>
      </c>
      <c r="J22" s="28">
        <v>4</v>
      </c>
      <c r="K22" s="28">
        <v>209</v>
      </c>
      <c r="L22" s="28">
        <v>81</v>
      </c>
      <c r="M22" s="39">
        <f t="shared" si="2"/>
        <v>2.5797469135802467</v>
      </c>
      <c r="N22" s="28">
        <v>14</v>
      </c>
      <c r="O22" s="28" t="str">
        <f t="shared" si="0"/>
        <v>OG</v>
      </c>
    </row>
    <row r="23" spans="2:15" ht="15">
      <c r="B23">
        <f t="shared" si="1"/>
        <v>14</v>
      </c>
      <c r="C23" s="28">
        <v>7499</v>
      </c>
      <c r="D23" s="37" t="str">
        <f>VLOOKUP(C23,'[1]LEDEN'!A:C,2,FALSE)</f>
        <v>GRAYE André</v>
      </c>
      <c r="F23" s="28" t="str">
        <f>VLOOKUP(C23,'[1]LEDEN'!A:C,3,FALSE)</f>
        <v>K.GHOK</v>
      </c>
      <c r="J23" s="28">
        <v>2</v>
      </c>
      <c r="K23" s="28">
        <v>162</v>
      </c>
      <c r="L23" s="28">
        <v>65</v>
      </c>
      <c r="M23" s="39">
        <f t="shared" si="2"/>
        <v>2.491807692307692</v>
      </c>
      <c r="N23" s="28">
        <v>24</v>
      </c>
      <c r="O23" s="28" t="str">
        <f t="shared" si="0"/>
        <v>OG</v>
      </c>
    </row>
    <row r="24" spans="2:15" ht="15">
      <c r="B24">
        <f t="shared" si="1"/>
        <v>15</v>
      </c>
      <c r="C24" s="28">
        <v>7818</v>
      </c>
      <c r="D24" s="37" t="str">
        <f>VLOOKUP(C24,'[1]LEDEN'!A:C,2,FALSE)</f>
        <v>BOSSUYT Eddy</v>
      </c>
      <c r="F24" s="28" t="str">
        <f>VLOOKUP(C24,'[1]LEDEN'!A:C,3,FALSE)</f>
        <v>K.GHOK</v>
      </c>
      <c r="J24" s="28">
        <v>2</v>
      </c>
      <c r="K24" s="28">
        <v>194</v>
      </c>
      <c r="L24" s="28">
        <v>84</v>
      </c>
      <c r="M24" s="39">
        <f t="shared" si="2"/>
        <v>2.309023809523809</v>
      </c>
      <c r="N24" s="28">
        <v>11</v>
      </c>
      <c r="O24" s="28" t="str">
        <f t="shared" si="0"/>
        <v>OG</v>
      </c>
    </row>
    <row r="25" spans="2:15" ht="15">
      <c r="B25">
        <f t="shared" si="1"/>
        <v>16</v>
      </c>
      <c r="C25" s="28">
        <v>7695</v>
      </c>
      <c r="D25" s="37" t="str">
        <f>VLOOKUP(C25,'[1]LEDEN'!A:C,2,FALSE)</f>
        <v>ONBEKENT Michel</v>
      </c>
      <c r="F25" s="28" t="str">
        <f>VLOOKUP(C25,'[1]LEDEN'!A:C,3,FALSE)</f>
        <v>DOS</v>
      </c>
      <c r="J25" s="28">
        <v>0</v>
      </c>
      <c r="K25" s="28">
        <v>164</v>
      </c>
      <c r="L25" s="28">
        <v>87</v>
      </c>
      <c r="M25" s="39">
        <f t="shared" si="2"/>
        <v>1.8845574712643678</v>
      </c>
      <c r="N25" s="28">
        <v>12</v>
      </c>
      <c r="O25" s="28" t="str">
        <f t="shared" si="0"/>
        <v>OG</v>
      </c>
    </row>
    <row r="26" spans="2:15" ht="15">
      <c r="B26">
        <f t="shared" si="1"/>
        <v>17</v>
      </c>
      <c r="C26" s="28">
        <v>8459</v>
      </c>
      <c r="D26" s="37" t="str">
        <f>VLOOKUP(C26,'[1]LEDEN'!A:C,2,FALSE)</f>
        <v>VAN DE VELDE Désiré</v>
      </c>
      <c r="F26" s="28" t="str">
        <f>VLOOKUP(C26,'[1]LEDEN'!A:C,3,FALSE)</f>
        <v>CBC-DLS</v>
      </c>
      <c r="J26" s="28">
        <v>0</v>
      </c>
      <c r="K26" s="28">
        <v>137</v>
      </c>
      <c r="L26" s="28">
        <v>91</v>
      </c>
      <c r="M26" s="39">
        <f t="shared" si="2"/>
        <v>1.5049945054945055</v>
      </c>
      <c r="N26" s="28">
        <v>9</v>
      </c>
      <c r="O26" s="28" t="str">
        <f t="shared" si="0"/>
        <v>OG</v>
      </c>
    </row>
    <row r="27" spans="2:15" ht="6" customHeight="1">
      <c r="B27"/>
      <c r="C27" s="28"/>
      <c r="D27" s="37"/>
      <c r="F27" s="28"/>
      <c r="J27" s="28"/>
      <c r="K27" s="28"/>
      <c r="L27" s="28"/>
      <c r="M27" s="40">
        <f>IF(L27&lt;&gt;"",(#REF!/L27)-0.005,"")</f>
      </c>
      <c r="N27" s="28"/>
      <c r="O27" s="28">
        <f t="shared" si="0"/>
      </c>
    </row>
    <row r="28" spans="2:15" ht="15">
      <c r="B28"/>
      <c r="C28" s="28">
        <v>7288</v>
      </c>
      <c r="D28" s="37" t="str">
        <f>VLOOKUP(C28,'[1]LEDEN'!A:C,2,FALSE)</f>
        <v>HURTEKANT Luc</v>
      </c>
      <c r="F28" s="28" t="str">
        <f>VLOOKUP(C28,'[1]LEDEN'!A:C,3,FALSE)</f>
        <v>V.R</v>
      </c>
      <c r="J28" s="37" t="s">
        <v>16</v>
      </c>
      <c r="K28" s="28"/>
      <c r="L28" s="28"/>
      <c r="M28" s="40">
        <f>IF(L28&lt;&gt;"",(#REF!/L28)-0.005,"")</f>
      </c>
      <c r="N28" s="28"/>
      <c r="O28" s="28">
        <f t="shared" si="0"/>
      </c>
    </row>
    <row r="29" ht="6" customHeight="1" thickBot="1"/>
    <row r="30" spans="2:16" ht="24" thickBot="1">
      <c r="B30" s="41" t="s">
        <v>17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3"/>
    </row>
    <row r="31" spans="2:16" ht="15">
      <c r="B31" s="44" t="s">
        <v>18</v>
      </c>
      <c r="D31" s="45"/>
      <c r="O31"/>
      <c r="P31" s="28"/>
    </row>
    <row r="32" spans="2:16" ht="15">
      <c r="B32">
        <v>1</v>
      </c>
      <c r="C32" s="36">
        <v>4759</v>
      </c>
      <c r="D32" s="37" t="str">
        <f>VLOOKUP(C32,'[1]LEDEN'!A:C,2,FALSE)</f>
        <v>WARLOP Luc</v>
      </c>
      <c r="F32" s="28" t="str">
        <f>VLOOKUP(C32,'[1]LEDEN'!A:C,3,FALSE)</f>
        <v>DOS</v>
      </c>
      <c r="H32" s="46" t="s">
        <v>19</v>
      </c>
      <c r="O32"/>
      <c r="P32" s="28"/>
    </row>
    <row r="33" spans="2:16" ht="15">
      <c r="B33">
        <v>2</v>
      </c>
      <c r="C33" s="28">
        <v>7814</v>
      </c>
      <c r="D33" s="37" t="str">
        <f>VLOOKUP(C33,'[1]LEDEN'!A:C,2,FALSE)</f>
        <v>DE WILDE Johan</v>
      </c>
      <c r="F33" s="28" t="str">
        <f>VLOOKUP(C33,'[1]LEDEN'!A:C,3,FALSE)</f>
        <v>AI</v>
      </c>
      <c r="H33" s="46" t="s">
        <v>20</v>
      </c>
      <c r="O33"/>
      <c r="P33" s="28"/>
    </row>
    <row r="34" spans="2:16" ht="15">
      <c r="B34">
        <v>3</v>
      </c>
      <c r="C34" s="28">
        <v>8703</v>
      </c>
      <c r="D34" s="37" t="str">
        <f>VLOOKUP(C34,'[1]LEDEN'!A:C,2,FALSE)</f>
        <v>CRAEYNEST Daniël</v>
      </c>
      <c r="F34" s="28" t="str">
        <f>VLOOKUP(C34,'[1]LEDEN'!A:C,3,FALSE)</f>
        <v>CBC-DLS</v>
      </c>
      <c r="H34" s="46" t="s">
        <v>21</v>
      </c>
      <c r="O34"/>
      <c r="P34" s="28"/>
    </row>
    <row r="35" spans="2:16" ht="15">
      <c r="B35">
        <v>4</v>
      </c>
      <c r="C35" s="28">
        <v>8735</v>
      </c>
      <c r="D35" s="37" t="str">
        <f>VLOOKUP(C35,'[1]LEDEN'!A:C,2,FALSE)</f>
        <v>VAN DEN BUVERIE Eric</v>
      </c>
      <c r="F35" s="28" t="str">
        <f>VLOOKUP(C35,'[1]LEDEN'!A:C,3,FALSE)</f>
        <v>V.R</v>
      </c>
      <c r="H35" s="46" t="s">
        <v>22</v>
      </c>
      <c r="O35"/>
      <c r="P35" s="28"/>
    </row>
    <row r="36" spans="2:16" ht="6" customHeight="1">
      <c r="B36"/>
      <c r="C36" s="28"/>
      <c r="O36"/>
      <c r="P36" s="28"/>
    </row>
    <row r="37" spans="2:16" ht="15">
      <c r="B37" s="47" t="s">
        <v>23</v>
      </c>
      <c r="C37" s="28"/>
      <c r="E37" s="48">
        <v>60</v>
      </c>
      <c r="K37" s="49"/>
      <c r="O37"/>
      <c r="P37" s="28"/>
    </row>
    <row r="38" spans="2:16" ht="6" customHeight="1">
      <c r="B38"/>
      <c r="C38" s="28"/>
      <c r="K38" s="49"/>
      <c r="O38"/>
      <c r="P38" s="28"/>
    </row>
    <row r="39" spans="2:16" ht="15">
      <c r="B39" s="48" t="s">
        <v>24</v>
      </c>
      <c r="C39" s="28"/>
      <c r="E39" s="50" t="s">
        <v>25</v>
      </c>
      <c r="F39" s="51"/>
      <c r="G39" s="52"/>
      <c r="H39" s="52"/>
      <c r="I39" s="52"/>
      <c r="J39" s="52"/>
      <c r="K39" s="53"/>
      <c r="M39" s="54">
        <v>3</v>
      </c>
      <c r="O39"/>
      <c r="P39" s="28"/>
    </row>
    <row r="40" spans="5:13" ht="15">
      <c r="E40" s="55" t="s">
        <v>26</v>
      </c>
      <c r="K40" s="49"/>
      <c r="M40" s="54">
        <v>3</v>
      </c>
    </row>
    <row r="41" ht="6" customHeight="1">
      <c r="K41" s="49"/>
    </row>
    <row r="42" spans="2:11" ht="15">
      <c r="B42" s="47" t="s">
        <v>27</v>
      </c>
      <c r="E42" t="s">
        <v>28</v>
      </c>
      <c r="K42" s="49"/>
    </row>
    <row r="43" ht="6" customHeight="1">
      <c r="K43" s="49"/>
    </row>
    <row r="44" spans="2:16" ht="15">
      <c r="B44" s="56" t="s">
        <v>29</v>
      </c>
      <c r="C44" s="57"/>
      <c r="D44" s="58"/>
      <c r="E44" s="58"/>
      <c r="F44" s="59"/>
      <c r="G44" s="60"/>
      <c r="H44" s="60"/>
      <c r="I44" s="60"/>
      <c r="J44" s="60"/>
      <c r="K44" s="61"/>
      <c r="L44" s="60"/>
      <c r="M44" s="58"/>
      <c r="N44" s="57"/>
      <c r="O44" s="62"/>
      <c r="P44" s="57"/>
    </row>
    <row r="45" spans="2:16" ht="6" customHeight="1">
      <c r="B45" s="60"/>
      <c r="C45" s="63"/>
      <c r="D45" s="58"/>
      <c r="E45" s="57"/>
      <c r="F45" s="57"/>
      <c r="G45" s="57"/>
      <c r="H45" s="57"/>
      <c r="I45" s="57"/>
      <c r="J45" s="57"/>
      <c r="K45" s="64"/>
      <c r="L45" s="57"/>
      <c r="M45" s="57"/>
      <c r="N45" s="57"/>
      <c r="O45" s="62"/>
      <c r="P45" s="57"/>
    </row>
    <row r="46" spans="2:16" ht="15">
      <c r="B46" s="65" t="s">
        <v>30</v>
      </c>
      <c r="C46" s="57"/>
      <c r="D46" s="57"/>
      <c r="E46" s="65"/>
      <c r="F46" s="65" t="s">
        <v>31</v>
      </c>
      <c r="G46" s="66"/>
      <c r="H46" s="65"/>
      <c r="I46" s="67"/>
      <c r="J46" s="67"/>
      <c r="K46" s="68"/>
      <c r="L46" s="65" t="s">
        <v>32</v>
      </c>
      <c r="M46" s="67"/>
      <c r="N46" s="65"/>
      <c r="O46" s="58"/>
      <c r="P46" s="57"/>
    </row>
    <row r="47" spans="2:16" ht="6" customHeight="1">
      <c r="B47" s="60"/>
      <c r="C47" s="57"/>
      <c r="D47" s="57"/>
      <c r="E47" s="65"/>
      <c r="F47" s="66"/>
      <c r="G47" s="66"/>
      <c r="H47" s="65"/>
      <c r="I47" s="67"/>
      <c r="J47" s="67"/>
      <c r="K47" s="68"/>
      <c r="L47" s="65"/>
      <c r="M47" s="67"/>
      <c r="N47" s="65"/>
      <c r="O47" s="58"/>
      <c r="P47" s="57"/>
    </row>
    <row r="48" spans="2:16" ht="15">
      <c r="B48" s="65" t="s">
        <v>37</v>
      </c>
      <c r="C48" s="65"/>
      <c r="D48" s="58"/>
      <c r="E48" s="58"/>
      <c r="F48" s="59"/>
      <c r="G48" s="60"/>
      <c r="H48" s="60"/>
      <c r="I48" s="60"/>
      <c r="J48" s="60"/>
      <c r="K48" s="61"/>
      <c r="L48" s="59"/>
      <c r="M48" s="58"/>
      <c r="N48" s="57"/>
      <c r="O48" s="62"/>
      <c r="P48" s="57"/>
    </row>
    <row r="49" spans="2:16" ht="6" customHeight="1">
      <c r="B49" s="69"/>
      <c r="C49" s="70"/>
      <c r="D49" s="71"/>
      <c r="E49" s="71"/>
      <c r="F49" s="72"/>
      <c r="G49" s="73"/>
      <c r="H49" s="73"/>
      <c r="I49" s="73"/>
      <c r="J49" s="73"/>
      <c r="K49" s="74"/>
      <c r="L49" s="72"/>
      <c r="M49" s="75"/>
      <c r="N49" s="76"/>
      <c r="O49" s="77"/>
      <c r="P49" s="76"/>
    </row>
    <row r="50" spans="2:16" ht="15">
      <c r="B50" s="78" t="s">
        <v>33</v>
      </c>
      <c r="C50" s="79"/>
      <c r="D50" s="80"/>
      <c r="E50" s="80"/>
      <c r="F50" s="81"/>
      <c r="G50" s="82"/>
      <c r="H50" s="82"/>
      <c r="I50" s="82"/>
      <c r="J50" s="82"/>
      <c r="K50" s="83"/>
      <c r="L50" s="81"/>
      <c r="M50" s="84"/>
      <c r="N50" s="85"/>
      <c r="O50" s="86"/>
      <c r="P50" s="87"/>
    </row>
    <row r="51" spans="2:16" ht="15">
      <c r="B51" s="88" t="s">
        <v>34</v>
      </c>
      <c r="C51" s="89"/>
      <c r="D51" s="89"/>
      <c r="E51" s="89"/>
      <c r="F51" s="89"/>
      <c r="G51" s="89"/>
      <c r="H51" s="89"/>
      <c r="I51" s="89"/>
      <c r="J51" s="89"/>
      <c r="K51" s="90"/>
      <c r="L51" s="89"/>
      <c r="M51" s="89"/>
      <c r="N51" s="89"/>
      <c r="O51" s="91"/>
      <c r="P51" s="92"/>
    </row>
    <row r="52" spans="2:16" ht="6" customHeight="1">
      <c r="B52" s="62"/>
      <c r="C52" s="57"/>
      <c r="D52" s="57"/>
      <c r="E52" s="57"/>
      <c r="F52" s="57"/>
      <c r="G52" s="57"/>
      <c r="H52" s="57"/>
      <c r="I52" s="57"/>
      <c r="J52" s="57"/>
      <c r="K52" s="64"/>
      <c r="L52" s="57"/>
      <c r="M52" s="57"/>
      <c r="N52" s="57"/>
      <c r="O52" s="62"/>
      <c r="P52" s="57"/>
    </row>
    <row r="53" spans="2:16" ht="15">
      <c r="B53" s="37" t="s">
        <v>35</v>
      </c>
      <c r="C53" s="57"/>
      <c r="D53" s="57"/>
      <c r="E53" s="57"/>
      <c r="F53" s="57"/>
      <c r="G53" s="57"/>
      <c r="H53" s="57"/>
      <c r="I53" s="57"/>
      <c r="J53" s="37" t="s">
        <v>36</v>
      </c>
      <c r="K53" s="37"/>
      <c r="L53" s="57"/>
      <c r="M53" s="57"/>
      <c r="N53" s="57"/>
      <c r="O53" s="62"/>
      <c r="P53" s="57"/>
    </row>
    <row r="54" spans="2:16" ht="3" customHeight="1"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</row>
    <row r="55" spans="2:16" ht="18.75">
      <c r="B55" s="62"/>
      <c r="C55" s="57"/>
      <c r="D55" s="57"/>
      <c r="E55" s="57"/>
      <c r="F55" s="57"/>
      <c r="G55" s="57"/>
      <c r="H55" s="95"/>
      <c r="I55" s="57"/>
      <c r="J55" s="57"/>
      <c r="K55" s="57"/>
      <c r="L55" s="57"/>
      <c r="M55" s="57"/>
      <c r="N55" s="57"/>
      <c r="O55" s="62"/>
      <c r="P55" s="57"/>
    </row>
    <row r="56" spans="2:12" ht="15.75"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</row>
    <row r="57" spans="2:12" ht="15.75"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</row>
    <row r="58" spans="2:12" ht="15.75"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</row>
    <row r="59" spans="2:12" ht="15.75"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</row>
    <row r="60" spans="2:12" ht="15.75"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</row>
    <row r="61" spans="2:12" ht="15.75"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</row>
    <row r="62" spans="2:12" ht="15.75"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</row>
    <row r="63" spans="2:12" ht="15.75"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</row>
    <row r="64" spans="2:12" ht="15.75"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</row>
    <row r="65" spans="2:12" ht="15.75"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</row>
    <row r="66" spans="2:12" ht="15.75"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</row>
    <row r="67" spans="2:12" ht="15.75"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</row>
    <row r="68" spans="2:12" ht="15.75"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</row>
    <row r="69" spans="2:12" ht="15.75"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</row>
  </sheetData>
  <sheetProtection/>
  <mergeCells count="5">
    <mergeCell ref="C1:N1"/>
    <mergeCell ref="O2:P2"/>
    <mergeCell ref="B4:P4"/>
    <mergeCell ref="A7:P7"/>
    <mergeCell ref="B30:P30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cp:lastPrinted>2011-09-20T18:16:47Z</cp:lastPrinted>
  <dcterms:created xsi:type="dcterms:W3CDTF">2011-09-20T18:14:17Z</dcterms:created>
  <dcterms:modified xsi:type="dcterms:W3CDTF">2011-09-20T18:17:03Z</dcterms:modified>
  <cp:category/>
  <cp:version/>
  <cp:contentType/>
  <cp:contentStatus/>
</cp:coreProperties>
</file>