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<sst xmlns="http://schemas.openxmlformats.org/spreadsheetml/2006/main" count="51" uniqueCount="21">
  <si>
    <t>K.B.B.B.</t>
  </si>
  <si>
    <t xml:space="preserve">                         GEWEST   BEIDE VLAANDEREN</t>
  </si>
  <si>
    <t>F.R.B.B.</t>
  </si>
  <si>
    <t>Kompetitie:</t>
  </si>
  <si>
    <t xml:space="preserve">               Districtfinale 3° KLASSE BANDSTOTEN</t>
  </si>
  <si>
    <t>MATCH</t>
  </si>
  <si>
    <t>datum:</t>
  </si>
  <si>
    <t>Lokaal:</t>
  </si>
  <si>
    <t>KBC DOS Roeselar</t>
  </si>
  <si>
    <t xml:space="preserve">District : </t>
  </si>
  <si>
    <t>zuidwestvl.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</si>
  <si>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</si>
  <si>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</si>
  <si>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</si>
  <si>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</si>
  <si>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</si>
  <si>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</si>
  <si>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</si>
  <si>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</si>
  <si>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</si>
  <si>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Totaal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</si>
</sst>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 horizontal="center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62</xdr:row>
      <xdr:rowOff>95250</xdr:rowOff>
    </xdr:from>
    <xdr:to>
      <xdr:col>12</xdr:col>
      <xdr:colOff>323850</xdr:colOff>
      <xdr:row>64</xdr:row>
      <xdr:rowOff>180975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896350"/>
          <a:ext cx="5981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F%20BAND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  <sheetName val="SAMENVATTING"/>
      <sheetName val="Blad2"/>
      <sheetName val="databank"/>
      <sheetName val="LEDEN"/>
      <sheetName val="Blad11"/>
    </sheetNames>
    <sheetDataSet>
      <sheetData sheetId="6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44">
      <selection activeCell="A53" sqref="A53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7" width="8.140625" style="21" hidden="1" customWidth="1"/>
    <col min="8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40914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DENOULET Johan</v>
      </c>
      <c r="C6" s="22"/>
      <c r="D6" s="22"/>
      <c r="E6" s="22"/>
      <c r="F6" s="24" t="s">
        <v>12</v>
      </c>
      <c r="G6" s="25" t="str">
        <f>VLOOKUP(L6,'[1]LEDEN'!A:E,3,FALSE)</f>
        <v>KK</v>
      </c>
      <c r="H6" s="26" t="str">
        <f>VLOOKUP(L6,'[1]LEDEN'!A:E,3,FALSE)</f>
        <v>KK</v>
      </c>
      <c r="I6" s="24"/>
      <c r="J6" s="24"/>
      <c r="K6" s="24"/>
      <c r="L6" s="27">
        <v>6730</v>
      </c>
    </row>
    <row r="7" ht="6" customHeight="1"/>
    <row r="8" spans="6:12" ht="15">
      <c r="F8" s="28" t="s">
        <v>13</v>
      </c>
      <c r="G8" s="28" t="s">
        <v>14</v>
      </c>
      <c r="H8" s="28" t="s">
        <v>15</v>
      </c>
      <c r="I8" s="28" t="s">
        <v>16</v>
      </c>
      <c r="J8" s="29" t="s">
        <v>17</v>
      </c>
      <c r="K8" s="28" t="s">
        <v>18</v>
      </c>
      <c r="L8" s="28" t="s">
        <v>19</v>
      </c>
    </row>
    <row r="9" spans="2:13" ht="15" customHeight="1">
      <c r="B9" s="30">
        <v>1</v>
      </c>
      <c r="C9" s="31" t="str">
        <f>VLOOKUP(M9,'[1]LEDEN'!A:E,2,FALSE)</f>
        <v>VERBRUGGHE Johan</v>
      </c>
      <c r="D9" s="32"/>
      <c r="E9" s="32"/>
      <c r="F9" s="30">
        <v>2</v>
      </c>
      <c r="G9" s="30"/>
      <c r="H9" s="30">
        <v>40</v>
      </c>
      <c r="I9" s="30">
        <v>18</v>
      </c>
      <c r="J9" s="33">
        <f aca="true" t="shared" si="0" ref="J9:J14">ROUNDDOWN(H9/I9,2)</f>
        <v>2.22</v>
      </c>
      <c r="K9" s="30">
        <v>9</v>
      </c>
      <c r="L9" s="34"/>
      <c r="M9">
        <v>3807</v>
      </c>
    </row>
    <row r="10" spans="2:13" ht="15" customHeight="1">
      <c r="B10" s="30">
        <v>2</v>
      </c>
      <c r="C10" s="31" t="str">
        <f>VLOOKUP(M10,'[1]LEDEN'!A:E,2,FALSE)</f>
        <v>CLAUS Gino</v>
      </c>
      <c r="D10" s="32"/>
      <c r="E10" s="32"/>
      <c r="F10" s="30">
        <v>2</v>
      </c>
      <c r="G10" s="30"/>
      <c r="H10" s="30">
        <v>40</v>
      </c>
      <c r="I10" s="30">
        <v>27</v>
      </c>
      <c r="J10" s="33">
        <f t="shared" si="0"/>
        <v>1.48</v>
      </c>
      <c r="K10" s="30">
        <v>6</v>
      </c>
      <c r="L10" s="35">
        <v>1</v>
      </c>
      <c r="M10">
        <v>7308</v>
      </c>
    </row>
    <row r="11" spans="2:13" ht="15" customHeight="1">
      <c r="B11" s="30">
        <v>3</v>
      </c>
      <c r="C11" s="31" t="str">
        <f>VLOOKUP(M11,'[1]LEDEN'!A:E,2,FALSE)</f>
        <v>VROMANT Marc</v>
      </c>
      <c r="D11" s="32"/>
      <c r="E11" s="32"/>
      <c r="F11" s="30">
        <v>2</v>
      </c>
      <c r="G11" s="30"/>
      <c r="H11" s="30">
        <v>40</v>
      </c>
      <c r="I11" s="30">
        <v>26</v>
      </c>
      <c r="J11" s="33">
        <f t="shared" si="0"/>
        <v>1.53</v>
      </c>
      <c r="K11" s="30">
        <v>7</v>
      </c>
      <c r="L11" s="35"/>
      <c r="M11">
        <v>7821</v>
      </c>
    </row>
    <row r="12" spans="2:12" ht="15" customHeight="1" hidden="1">
      <c r="B12" s="30">
        <v>4</v>
      </c>
      <c r="C12" s="31" t="e">
        <f>VLOOKUP(M12,'[1]LEDEN'!A:E,2,FALSE)</f>
        <v>#N/A</v>
      </c>
      <c r="D12" s="32"/>
      <c r="E12" s="32"/>
      <c r="F12" s="30"/>
      <c r="G12" s="30"/>
      <c r="H12" s="30"/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VLOOKUP(M13,'[1]LEDEN'!A:E,2,FALSE)</f>
        <v>#N/A</v>
      </c>
      <c r="D13" s="32"/>
      <c r="E13" s="32"/>
      <c r="F13" s="30"/>
      <c r="G13" s="30"/>
      <c r="H13" s="30"/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20</v>
      </c>
      <c r="F14" s="38">
        <f>SUM(F9:F13)</f>
        <v>6</v>
      </c>
      <c r="G14" s="38">
        <f>SUM(G9:G13)</f>
        <v>0</v>
      </c>
      <c r="H14" s="38">
        <f>SUM(H9:H13)</f>
        <v>120</v>
      </c>
      <c r="I14" s="38">
        <f>SUM(I9:I13)</f>
        <v>71</v>
      </c>
      <c r="J14" s="39">
        <f t="shared" si="0"/>
        <v>1.69</v>
      </c>
      <c r="K14" s="38">
        <f>MAX(K9:K13)</f>
        <v>9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ht="7.5" customHeight="1"/>
    <row r="17" spans="1:12" ht="15">
      <c r="A17" s="22" t="s">
        <v>11</v>
      </c>
      <c r="B17" s="23" t="str">
        <f>VLOOKUP(L17,'[1]LEDEN'!A:E,2,FALSE)</f>
        <v>VERBRUGGHE Johan</v>
      </c>
      <c r="C17" s="22"/>
      <c r="D17" s="22"/>
      <c r="E17" s="22"/>
      <c r="F17" s="24" t="s">
        <v>12</v>
      </c>
      <c r="G17" s="25" t="str">
        <f>VLOOKUP(L17,'[1]LEDEN'!A:E,3,FALSE)</f>
        <v>DOS</v>
      </c>
      <c r="H17" s="25" t="str">
        <f>VLOOKUP(L17,'[1]LEDEN'!A:E,3,FALSE)</f>
        <v>DOS</v>
      </c>
      <c r="I17" s="24"/>
      <c r="J17" s="24"/>
      <c r="K17" s="24"/>
      <c r="L17" s="27">
        <v>3807</v>
      </c>
    </row>
    <row r="18" ht="6" customHeight="1"/>
    <row r="19" spans="6:12" ht="15">
      <c r="F19" s="28" t="s">
        <v>13</v>
      </c>
      <c r="G19" s="28" t="s">
        <v>14</v>
      </c>
      <c r="H19" s="28" t="s">
        <v>15</v>
      </c>
      <c r="I19" s="28" t="s">
        <v>16</v>
      </c>
      <c r="J19" s="29" t="s">
        <v>17</v>
      </c>
      <c r="K19" s="28" t="s">
        <v>18</v>
      </c>
      <c r="L19" s="28" t="s">
        <v>19</v>
      </c>
    </row>
    <row r="20" spans="2:13" ht="15">
      <c r="B20" s="30">
        <v>1</v>
      </c>
      <c r="C20" s="31" t="str">
        <f>VLOOKUP(M20,'[1]LEDEN'!A:E,2,FALSE)</f>
        <v>DENOULET Johan</v>
      </c>
      <c r="D20" s="32"/>
      <c r="E20" s="32"/>
      <c r="F20" s="30">
        <v>0</v>
      </c>
      <c r="G20" s="30"/>
      <c r="H20" s="30">
        <v>2</v>
      </c>
      <c r="I20" s="30">
        <v>18</v>
      </c>
      <c r="J20" s="33">
        <f aca="true" t="shared" si="1" ref="J20:J25">ROUNDDOWN(H20/I20,2)</f>
        <v>0.11</v>
      </c>
      <c r="K20" s="30">
        <v>1</v>
      </c>
      <c r="L20" s="34"/>
      <c r="M20">
        <v>6730</v>
      </c>
    </row>
    <row r="21" spans="2:13" ht="15">
      <c r="B21" s="30">
        <v>2</v>
      </c>
      <c r="C21" s="31" t="str">
        <f>VLOOKUP(M21,'[1]LEDEN'!A:E,2,FALSE)</f>
        <v>VROMANT Marc</v>
      </c>
      <c r="D21" s="32"/>
      <c r="E21" s="32"/>
      <c r="F21" s="30">
        <v>2</v>
      </c>
      <c r="G21" s="30"/>
      <c r="H21" s="30">
        <v>40</v>
      </c>
      <c r="I21" s="30">
        <v>15</v>
      </c>
      <c r="J21" s="33">
        <f t="shared" si="1"/>
        <v>2.66</v>
      </c>
      <c r="K21" s="30">
        <v>12</v>
      </c>
      <c r="L21" s="35">
        <v>2</v>
      </c>
      <c r="M21">
        <v>7821</v>
      </c>
    </row>
    <row r="22" spans="2:13" ht="15">
      <c r="B22" s="30">
        <v>3</v>
      </c>
      <c r="C22" s="31" t="str">
        <f>VLOOKUP(M22,'[1]LEDEN'!A:E,2,FALSE)</f>
        <v>CLAUS Gino</v>
      </c>
      <c r="D22" s="32"/>
      <c r="E22" s="32"/>
      <c r="F22" s="30">
        <v>2</v>
      </c>
      <c r="G22" s="30"/>
      <c r="H22" s="30">
        <v>40</v>
      </c>
      <c r="I22" s="30">
        <v>27</v>
      </c>
      <c r="J22" s="33">
        <f t="shared" si="1"/>
        <v>1.48</v>
      </c>
      <c r="K22" s="30">
        <v>12</v>
      </c>
      <c r="L22" s="35"/>
      <c r="M22">
        <v>7308</v>
      </c>
    </row>
    <row r="23" spans="2:12" ht="12.75" customHeight="1" hidden="1">
      <c r="B23" s="30"/>
      <c r="C23" s="31" t="e">
        <f>VLOOKUP(M23,'[1]LEDEN'!A:E,2,FALSE)</f>
        <v>#N/A</v>
      </c>
      <c r="D23" s="32"/>
      <c r="E23" s="32"/>
      <c r="F23" s="30"/>
      <c r="G23" s="30"/>
      <c r="H23" s="30"/>
      <c r="I23" s="30"/>
      <c r="J23" s="33" t="e">
        <f t="shared" si="1"/>
        <v>#DIV/0!</v>
      </c>
      <c r="K23" s="30"/>
      <c r="L23" s="35"/>
    </row>
    <row r="24" spans="2:12" ht="12.75" customHeight="1" hidden="1">
      <c r="B24" s="30"/>
      <c r="C24" s="31" t="e">
        <f>VLOOKUP(M24,'[1]LEDEN'!A:E,2,FALSE)</f>
        <v>#N/A</v>
      </c>
      <c r="D24" s="32"/>
      <c r="E24" s="32"/>
      <c r="F24" s="30"/>
      <c r="G24" s="30"/>
      <c r="H24" s="30"/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20</v>
      </c>
      <c r="F25" s="38">
        <f>SUM(F20:F24)</f>
        <v>4</v>
      </c>
      <c r="G25" s="38">
        <f>SUM(G20:G24)</f>
        <v>0</v>
      </c>
      <c r="H25" s="38">
        <f>SUM(H20:H24)</f>
        <v>82</v>
      </c>
      <c r="I25" s="38">
        <f>SUM(I20:I24)</f>
        <v>60</v>
      </c>
      <c r="J25" s="39">
        <f t="shared" si="1"/>
        <v>1.36</v>
      </c>
      <c r="K25" s="38">
        <f>MAX(K20:K24)</f>
        <v>12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ht="3.75" customHeight="1"/>
    <row r="28" spans="1:12" ht="15">
      <c r="A28" s="22" t="s">
        <v>11</v>
      </c>
      <c r="B28" s="23" t="str">
        <f>VLOOKUP(L28,'[1]LEDEN'!A:E,2,FALSE)</f>
        <v>VROMANT Marc</v>
      </c>
      <c r="C28" s="22"/>
      <c r="D28" s="22"/>
      <c r="E28" s="22"/>
      <c r="F28" s="24" t="s">
        <v>12</v>
      </c>
      <c r="G28" s="25" t="str">
        <f>VLOOKUP(L28,'[1]LEDEN'!A:E,3,FALSE)</f>
        <v>RT</v>
      </c>
      <c r="H28" s="25" t="str">
        <f>VLOOKUP(L28,'[1]LEDEN'!A:E,3,FALSE)</f>
        <v>RT</v>
      </c>
      <c r="I28" s="24"/>
      <c r="J28" s="24"/>
      <c r="K28" s="24"/>
      <c r="L28" s="27">
        <v>7821</v>
      </c>
    </row>
    <row r="29" ht="7.5" customHeight="1"/>
    <row r="30" spans="6:12" ht="15">
      <c r="F30" s="28" t="s">
        <v>13</v>
      </c>
      <c r="G30" s="28" t="s">
        <v>14</v>
      </c>
      <c r="H30" s="28" t="s">
        <v>15</v>
      </c>
      <c r="I30" s="28" t="s">
        <v>16</v>
      </c>
      <c r="J30" s="29" t="s">
        <v>17</v>
      </c>
      <c r="K30" s="28" t="s">
        <v>18</v>
      </c>
      <c r="L30" s="28" t="s">
        <v>19</v>
      </c>
    </row>
    <row r="31" spans="2:13" ht="15">
      <c r="B31" s="30">
        <v>1</v>
      </c>
      <c r="C31" s="31" t="str">
        <f>VLOOKUP(M31,'[1]LEDEN'!A:E,2,FALSE)</f>
        <v>CLAUS Gino</v>
      </c>
      <c r="D31" s="32"/>
      <c r="E31" s="32"/>
      <c r="F31" s="30">
        <v>2</v>
      </c>
      <c r="G31" s="30"/>
      <c r="H31" s="30">
        <v>40</v>
      </c>
      <c r="I31" s="30">
        <v>33</v>
      </c>
      <c r="J31" s="33">
        <f aca="true" t="shared" si="2" ref="J31:J36">ROUNDDOWN(H31/I31,2)</f>
        <v>1.21</v>
      </c>
      <c r="K31" s="30">
        <v>15</v>
      </c>
      <c r="L31" s="34"/>
      <c r="M31">
        <v>7308</v>
      </c>
    </row>
    <row r="32" spans="2:13" ht="15">
      <c r="B32" s="30">
        <v>2</v>
      </c>
      <c r="C32" s="31" t="str">
        <f>VLOOKUP(M32,'[1]LEDEN'!A:E,2,FALSE)</f>
        <v>VERBRUGGHE Johan</v>
      </c>
      <c r="D32" s="32"/>
      <c r="E32" s="32"/>
      <c r="F32" s="30">
        <v>0</v>
      </c>
      <c r="G32" s="30"/>
      <c r="H32" s="30">
        <v>24</v>
      </c>
      <c r="I32" s="30">
        <v>15</v>
      </c>
      <c r="J32" s="33">
        <f t="shared" si="2"/>
        <v>1.6</v>
      </c>
      <c r="K32" s="30">
        <v>9</v>
      </c>
      <c r="L32" s="35">
        <v>3</v>
      </c>
      <c r="M32">
        <v>3807</v>
      </c>
    </row>
    <row r="33" spans="2:13" ht="15">
      <c r="B33" s="30">
        <v>3</v>
      </c>
      <c r="C33" s="31" t="str">
        <f>VLOOKUP(M33,'[1]LEDEN'!A:E,2,FALSE)</f>
        <v>DENOULET Johan</v>
      </c>
      <c r="D33" s="32"/>
      <c r="E33" s="32"/>
      <c r="F33" s="30">
        <v>0</v>
      </c>
      <c r="G33" s="30"/>
      <c r="H33" s="30">
        <v>31</v>
      </c>
      <c r="I33" s="30">
        <v>26</v>
      </c>
      <c r="J33" s="33">
        <f t="shared" si="2"/>
        <v>1.19</v>
      </c>
      <c r="K33" s="30">
        <v>5</v>
      </c>
      <c r="L33" s="35"/>
      <c r="M33">
        <v>6730</v>
      </c>
    </row>
    <row r="34" spans="2:12" ht="12.75" customHeight="1" hidden="1">
      <c r="B34" s="30">
        <v>4</v>
      </c>
      <c r="C34" s="31" t="e">
        <f>VLOOKUP(M34,'[1]LEDEN'!A:E,2,FALSE)</f>
        <v>#N/A</v>
      </c>
      <c r="D34" s="32"/>
      <c r="E34" s="32"/>
      <c r="F34" s="30"/>
      <c r="G34" s="30"/>
      <c r="H34" s="30"/>
      <c r="I34" s="30"/>
      <c r="J34" s="33" t="e">
        <f t="shared" si="2"/>
        <v>#DIV/0!</v>
      </c>
      <c r="K34" s="30"/>
      <c r="L34" s="35"/>
    </row>
    <row r="35" spans="2:12" ht="12.75" customHeight="1" hidden="1">
      <c r="B35" s="30">
        <v>5</v>
      </c>
      <c r="C35" s="31" t="e">
        <f>VLOOKUP(M35,'[1]LEDEN'!A:E,2,FALSE)</f>
        <v>#N/A</v>
      </c>
      <c r="D35" s="32"/>
      <c r="E35" s="32"/>
      <c r="F35" s="30"/>
      <c r="G35" s="30"/>
      <c r="H35" s="30"/>
      <c r="I35" s="30"/>
      <c r="J35" s="33" t="e">
        <f t="shared" si="2"/>
        <v>#DIV/0!</v>
      </c>
      <c r="K35" s="30"/>
      <c r="L35" s="35"/>
    </row>
    <row r="36" spans="1:12" ht="15">
      <c r="A36" s="36"/>
      <c r="B36" s="37"/>
      <c r="C36" s="36"/>
      <c r="D36" s="36"/>
      <c r="E36" s="36" t="s">
        <v>20</v>
      </c>
      <c r="F36" s="38">
        <f>SUM(F31:F35)</f>
        <v>2</v>
      </c>
      <c r="G36" s="38">
        <f>SUM(G31:G35)</f>
        <v>0</v>
      </c>
      <c r="H36" s="38">
        <f>SUM(H31:H35)</f>
        <v>95</v>
      </c>
      <c r="I36" s="38">
        <f>SUM(I31:I35)</f>
        <v>74</v>
      </c>
      <c r="J36" s="39">
        <f t="shared" si="2"/>
        <v>1.28</v>
      </c>
      <c r="K36" s="38">
        <f>MAX(K31:K35)</f>
        <v>15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ht="6" customHeight="1"/>
    <row r="39" spans="1:12" ht="13.5" customHeight="1">
      <c r="A39" s="22" t="s">
        <v>11</v>
      </c>
      <c r="B39" s="23" t="str">
        <f>VLOOKUP(L39,'[1]LEDEN'!A:E,2,FALSE)</f>
        <v>CLAUS Gino</v>
      </c>
      <c r="C39" s="22"/>
      <c r="D39" s="22"/>
      <c r="E39" s="22"/>
      <c r="F39" s="24" t="s">
        <v>12</v>
      </c>
      <c r="G39" s="25" t="str">
        <f>VLOOKUP(L39,'[1]LEDEN'!A:E,3,FALSE)</f>
        <v>K.GHOK</v>
      </c>
      <c r="H39" s="25" t="str">
        <f>VLOOKUP(L39,'[1]LEDEN'!A:E,3,FALSE)</f>
        <v>K.GHOK</v>
      </c>
      <c r="I39" s="24"/>
      <c r="J39" s="24"/>
      <c r="K39" s="24"/>
      <c r="L39" s="27">
        <v>7308</v>
      </c>
    </row>
    <row r="41" spans="6:12" ht="15">
      <c r="F41" s="28" t="s">
        <v>13</v>
      </c>
      <c r="G41" s="28" t="s">
        <v>14</v>
      </c>
      <c r="H41" s="28" t="s">
        <v>15</v>
      </c>
      <c r="I41" s="28" t="s">
        <v>16</v>
      </c>
      <c r="J41" s="29" t="s">
        <v>17</v>
      </c>
      <c r="K41" s="28" t="s">
        <v>18</v>
      </c>
      <c r="L41" s="28" t="s">
        <v>19</v>
      </c>
    </row>
    <row r="42" spans="2:13" ht="15">
      <c r="B42" s="30">
        <v>1</v>
      </c>
      <c r="C42" s="31" t="str">
        <f>VLOOKUP(M42,'[1]LEDEN'!A:E,2,FALSE)</f>
        <v>VROMANT Marc</v>
      </c>
      <c r="D42" s="32"/>
      <c r="E42" s="32"/>
      <c r="F42" s="30">
        <v>0</v>
      </c>
      <c r="G42" s="30"/>
      <c r="H42" s="30">
        <v>28</v>
      </c>
      <c r="I42" s="30">
        <v>33</v>
      </c>
      <c r="J42" s="33">
        <f aca="true" t="shared" si="3" ref="J42:J47">ROUNDDOWN(H42/I42,2)</f>
        <v>0.84</v>
      </c>
      <c r="K42" s="30">
        <v>5</v>
      </c>
      <c r="L42" s="34"/>
      <c r="M42">
        <v>7821</v>
      </c>
    </row>
    <row r="43" spans="2:13" ht="15">
      <c r="B43" s="30">
        <v>2</v>
      </c>
      <c r="C43" s="31" t="str">
        <f>VLOOKUP(M43,'[1]LEDEN'!A:E,2,FALSE)</f>
        <v>DENOULET Johan</v>
      </c>
      <c r="D43" s="32"/>
      <c r="E43" s="32"/>
      <c r="F43" s="30">
        <v>0</v>
      </c>
      <c r="G43" s="30"/>
      <c r="H43" s="30">
        <v>28</v>
      </c>
      <c r="I43" s="30">
        <v>27</v>
      </c>
      <c r="J43" s="33">
        <f t="shared" si="3"/>
        <v>1.03</v>
      </c>
      <c r="K43" s="30">
        <v>7</v>
      </c>
      <c r="L43" s="35">
        <v>4</v>
      </c>
      <c r="M43">
        <v>6730</v>
      </c>
    </row>
    <row r="44" spans="2:13" ht="15">
      <c r="B44" s="30">
        <v>3</v>
      </c>
      <c r="C44" s="31" t="str">
        <f>VLOOKUP(M44,'[1]LEDEN'!A:E,2,FALSE)</f>
        <v>VERBRUGGHE Johan</v>
      </c>
      <c r="D44" s="32"/>
      <c r="E44" s="32"/>
      <c r="F44" s="30">
        <v>0</v>
      </c>
      <c r="G44" s="30"/>
      <c r="H44" s="30">
        <v>38</v>
      </c>
      <c r="I44" s="30">
        <v>27</v>
      </c>
      <c r="J44" s="33">
        <f t="shared" si="3"/>
        <v>1.4</v>
      </c>
      <c r="K44" s="30">
        <v>6</v>
      </c>
      <c r="L44" s="35"/>
      <c r="M44">
        <v>3807</v>
      </c>
    </row>
    <row r="45" spans="2:12" ht="12.75" customHeight="1" hidden="1">
      <c r="B45" s="30">
        <v>4</v>
      </c>
      <c r="C45" s="31" t="e">
        <f>VLOOKUP(M45,'[1]LEDEN'!A:E,2,FALSE)</f>
        <v>#N/A</v>
      </c>
      <c r="D45" s="32"/>
      <c r="E45" s="32"/>
      <c r="F45" s="30"/>
      <c r="G45" s="30"/>
      <c r="H45" s="30"/>
      <c r="I45" s="30"/>
      <c r="J45" s="33" t="e">
        <f t="shared" si="3"/>
        <v>#DIV/0!</v>
      </c>
      <c r="K45" s="30"/>
      <c r="L45" s="35"/>
    </row>
    <row r="46" spans="2:12" ht="12.75" customHeight="1" hidden="1">
      <c r="B46" s="30">
        <v>5</v>
      </c>
      <c r="C46" s="31" t="e">
        <f>VLOOKUP(M46,'[1]LEDEN'!A:E,2,FALSE)</f>
        <v>#N/A</v>
      </c>
      <c r="D46" s="32"/>
      <c r="E46" s="32"/>
      <c r="F46" s="30"/>
      <c r="G46" s="30"/>
      <c r="H46" s="30"/>
      <c r="I46" s="30"/>
      <c r="J46" s="33" t="e">
        <f t="shared" si="3"/>
        <v>#DIV/0!</v>
      </c>
      <c r="K46" s="30"/>
      <c r="L46" s="35"/>
    </row>
    <row r="47" spans="1:12" ht="15">
      <c r="A47" s="36"/>
      <c r="B47" s="37"/>
      <c r="C47" s="36"/>
      <c r="D47" s="36"/>
      <c r="E47" s="36" t="s">
        <v>20</v>
      </c>
      <c r="F47" s="38">
        <f>SUM(F42:F46)</f>
        <v>0</v>
      </c>
      <c r="G47" s="38">
        <f>SUM(G42:G46)</f>
        <v>0</v>
      </c>
      <c r="H47" s="38">
        <f>SUM(H42:H46)</f>
        <v>94</v>
      </c>
      <c r="I47" s="38">
        <f>SUM(I42:I46)</f>
        <v>87</v>
      </c>
      <c r="J47" s="39">
        <f t="shared" si="3"/>
        <v>1.08</v>
      </c>
      <c r="K47" s="38">
        <f>MAX(K42:K46)</f>
        <v>7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ht="6" customHeight="1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DM05</cp:lastModifiedBy>
  <dcterms:created xsi:type="dcterms:W3CDTF">2012-01-07T13:42:28Z</dcterms:created>
  <dcterms:modified xsi:type="dcterms:W3CDTF">2012-01-07T13:43:55Z</dcterms:modified>
  <cp:category/>
  <cp:version/>
  <cp:contentType/>
  <cp:contentStatus/>
</cp:coreProperties>
</file>