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<sst xmlns="http://schemas.openxmlformats.org/spreadsheetml/2006/main" count="43" uniqueCount="41">
  <si>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GEWEST BEIDE - VLAANDEREN</t>
  </si>
  <si>
    <t>sportjaar :</t>
  </si>
  <si>
    <t>2010-2011</t>
  </si>
  <si>
    <t>DISTRICT :  zuidwestvlaanderen</t>
  </si>
  <si>
    <t>KAMPIOENSCHAP VAN BELGIE : 7°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</si>
  <si>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</si>
  <si>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</si>
  <si>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</si>
  <si>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</si>
  <si>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</si>
  <si>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</si>
  <si>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</si>
  <si>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</si>
  <si>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</si>
  <si>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</si>
  <si>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</si>
  <si>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MG</t>
  </si>
  <si>
    <t>Forfait</t>
  </si>
  <si>
    <t>DISTRICTFINALE</t>
  </si>
  <si>
    <t>* DEELNEMERS</t>
  </si>
  <si>
    <t>NS</t>
  </si>
  <si>
    <t xml:space="preserve">Al deze wedstrijden worden gespeeld in </t>
  </si>
  <si>
    <t>KBC Warden Oom, Hogestraat 22 te Hooglede</t>
  </si>
  <si>
    <t>Tel.: 0473/21.21.18.</t>
  </si>
  <si>
    <t>zaterdag 13 november 2010 om 17u00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</si>
  <si>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</si>
  <si>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</si>
  <si>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</si>
  <si>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</si>
  <si>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</si>
  <si>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&amp;  2-4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</si>
  <si>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</si>
  <si>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</si>
  <si>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</si>
  <si>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</si>
  <si>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11&amp; 12/12/2010 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</si>
  <si>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</si>
  <si>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</si>
  <si>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17 oktober 2010.</t>
  </si>
  <si>
    <t>uiterste speeldatum: zondag 14 november 2010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</si>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</sst>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0" fontId="57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152400</xdr:rowOff>
    </xdr:from>
    <xdr:to>
      <xdr:col>2</xdr:col>
      <xdr:colOff>142875</xdr:colOff>
      <xdr:row>55</xdr:row>
      <xdr:rowOff>123825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1725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53</xdr:row>
      <xdr:rowOff>171450</xdr:rowOff>
    </xdr:from>
    <xdr:to>
      <xdr:col>3</xdr:col>
      <xdr:colOff>438150</xdr:colOff>
      <xdr:row>55</xdr:row>
      <xdr:rowOff>142875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19162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53</xdr:row>
      <xdr:rowOff>104775</xdr:rowOff>
    </xdr:from>
    <xdr:to>
      <xdr:col>4</xdr:col>
      <xdr:colOff>476250</xdr:colOff>
      <xdr:row>55</xdr:row>
      <xdr:rowOff>123825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912495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133350</xdr:rowOff>
    </xdr:from>
    <xdr:to>
      <xdr:col>6</xdr:col>
      <xdr:colOff>200025</xdr:colOff>
      <xdr:row>54</xdr:row>
      <xdr:rowOff>114300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915352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171450</xdr:rowOff>
    </xdr:from>
    <xdr:to>
      <xdr:col>6</xdr:col>
      <xdr:colOff>180975</xdr:colOff>
      <xdr:row>55</xdr:row>
      <xdr:rowOff>161925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3821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54</xdr:row>
      <xdr:rowOff>9525</xdr:rowOff>
    </xdr:from>
    <xdr:to>
      <xdr:col>10</xdr:col>
      <xdr:colOff>133350</xdr:colOff>
      <xdr:row>55</xdr:row>
      <xdr:rowOff>152400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922020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53</xdr:row>
      <xdr:rowOff>114300</xdr:rowOff>
    </xdr:from>
    <xdr:to>
      <xdr:col>12</xdr:col>
      <xdr:colOff>0</xdr:colOff>
      <xdr:row>55</xdr:row>
      <xdr:rowOff>123825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91344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53</xdr:row>
      <xdr:rowOff>142875</xdr:rowOff>
    </xdr:from>
    <xdr:to>
      <xdr:col>13</xdr:col>
      <xdr:colOff>104775</xdr:colOff>
      <xdr:row>55</xdr:row>
      <xdr:rowOff>152400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916305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54</xdr:row>
      <xdr:rowOff>9525</xdr:rowOff>
    </xdr:from>
    <xdr:to>
      <xdr:col>14</xdr:col>
      <xdr:colOff>381000</xdr:colOff>
      <xdr:row>55</xdr:row>
      <xdr:rowOff>152400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9220200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53</xdr:row>
      <xdr:rowOff>171450</xdr:rowOff>
    </xdr:from>
    <xdr:to>
      <xdr:col>15</xdr:col>
      <xdr:colOff>504825</xdr:colOff>
      <xdr:row>55</xdr:row>
      <xdr:rowOff>152400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91916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7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  <sheetName val="Blad1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8873</v>
      </c>
      <c r="D10" s="39" t="str">
        <f>VLOOKUP(C10,'[1]LEDEN'!A:C,2,FALSE)</f>
        <v>DEVOS Claude</v>
      </c>
      <c r="F10" s="30" t="str">
        <f>VLOOKUP(C10,'[1]LEDEN'!A:C,3,FALSE)</f>
        <v>WOH</v>
      </c>
      <c r="J10" s="30">
        <v>8</v>
      </c>
      <c r="K10" s="40">
        <v>160</v>
      </c>
      <c r="L10" s="30">
        <v>74</v>
      </c>
      <c r="M10" s="41">
        <f aca="true" t="shared" si="0" ref="M10:M24">IF(L10&lt;&gt;"",(K10/L10)-0.005,"")</f>
        <v>2.1571621621621624</v>
      </c>
      <c r="N10" s="30">
        <v>11</v>
      </c>
      <c r="O10" s="30" t="str">
        <f>IF(M10&lt;1.6,"OG",IF(AND(M10&gt;=1.6,M10&lt;2.2),"MG",IF(AND(M10&gt;=2.2,M10&lt;2.8),"PR",IF(AND(M10&gt;=2.8,M10&lt;3.6),"DPR",IF(AND(M10&gt;=3.6,M10&lt;4.8),"DRPR","")))))</f>
        <v>MG</v>
      </c>
    </row>
    <row r="11" spans="2:15" ht="15">
      <c r="B11">
        <f>B10+1</f>
        <v>2</v>
      </c>
      <c r="C11" s="38">
        <v>8689</v>
      </c>
      <c r="D11" s="39" t="str">
        <f>VLOOKUP(C11,'[1]LEDEN'!A:C,2,FALSE)</f>
        <v>DEWAELE Eddy</v>
      </c>
      <c r="F11" s="30" t="str">
        <f>VLOOKUP(C11,'[1]LEDEN'!A:C,3,FALSE)</f>
        <v>CBC-DLS</v>
      </c>
      <c r="J11" s="30">
        <v>8</v>
      </c>
      <c r="K11" s="40">
        <v>160</v>
      </c>
      <c r="L11" s="30">
        <v>81</v>
      </c>
      <c r="M11" s="41">
        <f t="shared" si="0"/>
        <v>1.9703086419753086</v>
      </c>
      <c r="N11" s="30">
        <v>10</v>
      </c>
      <c r="O11" s="30" t="str">
        <f aca="true" t="shared" si="1" ref="O11:O25">IF(M11&lt;1.6,"OG",IF(AND(M11&gt;=1.6,M11&lt;2.2),"MG",IF(AND(M11&gt;=2.2,M11&lt;2.8),"PR",IF(AND(M11&gt;=2.8,M11&lt;3.6),"DPR",IF(AND(M11&gt;=3.6,M11&lt;4.8),"DRPR","")))))</f>
        <v>MG</v>
      </c>
    </row>
    <row r="12" spans="2:15" ht="15">
      <c r="B12">
        <f aca="true" t="shared" si="2" ref="B12:B25">B11+1</f>
        <v>3</v>
      </c>
      <c r="C12" s="38">
        <v>8513</v>
      </c>
      <c r="D12" s="39" t="str">
        <f>VLOOKUP(C12,'[1]LEDEN'!A:C,2,FALSE)</f>
        <v>DECOCK Johan</v>
      </c>
      <c r="F12" s="30" t="str">
        <f>VLOOKUP(C12,'[1]LEDEN'!A:C,3,FALSE)</f>
        <v>K.GHOK</v>
      </c>
      <c r="J12" s="30">
        <v>8</v>
      </c>
      <c r="K12" s="40">
        <v>160</v>
      </c>
      <c r="L12" s="30">
        <v>89</v>
      </c>
      <c r="M12" s="41">
        <f t="shared" si="0"/>
        <v>1.792752808988764</v>
      </c>
      <c r="N12" s="30">
        <v>12</v>
      </c>
      <c r="O12" s="30" t="str">
        <f t="shared" si="1"/>
        <v>MG</v>
      </c>
    </row>
    <row r="13" spans="2:15" ht="15">
      <c r="B13">
        <f t="shared" si="2"/>
        <v>4</v>
      </c>
      <c r="C13" s="38">
        <v>8872</v>
      </c>
      <c r="D13" s="39" t="str">
        <f>VLOOKUP(C13,'[1]LEDEN'!A:C,2,FALSE)</f>
        <v>BEIRNAERT Arthur</v>
      </c>
      <c r="F13" s="30" t="str">
        <f>VLOOKUP(C13,'[1]LEDEN'!A:C,3,FALSE)</f>
        <v>WOH</v>
      </c>
      <c r="J13" s="30">
        <v>4</v>
      </c>
      <c r="K13" s="40">
        <v>128</v>
      </c>
      <c r="L13" s="30">
        <v>69</v>
      </c>
      <c r="M13" s="41">
        <f t="shared" si="0"/>
        <v>1.850072463768116</v>
      </c>
      <c r="N13" s="30">
        <v>10</v>
      </c>
      <c r="O13" s="30" t="str">
        <f t="shared" si="1"/>
        <v>MG</v>
      </c>
    </row>
    <row r="14" spans="2:15" ht="15">
      <c r="B14">
        <f t="shared" si="2"/>
        <v>5</v>
      </c>
      <c r="C14" s="38">
        <v>8687</v>
      </c>
      <c r="D14" s="39" t="str">
        <f>VLOOKUP(C14,'[1]LEDEN'!A:C,2,FALSE)</f>
        <v>DESWARTE Willy</v>
      </c>
      <c r="F14" s="30" t="str">
        <f>VLOOKUP(C14,'[1]LEDEN'!A:C,3,FALSE)</f>
        <v>WOH</v>
      </c>
      <c r="J14" s="30">
        <v>4</v>
      </c>
      <c r="K14" s="40">
        <v>138</v>
      </c>
      <c r="L14" s="30">
        <v>78</v>
      </c>
      <c r="M14" s="41">
        <f t="shared" si="0"/>
        <v>1.7642307692307693</v>
      </c>
      <c r="N14" s="30">
        <v>12</v>
      </c>
      <c r="O14" s="30" t="str">
        <f t="shared" si="1"/>
        <v>MG</v>
      </c>
    </row>
    <row r="15" spans="2:15" ht="15">
      <c r="B15">
        <f t="shared" si="2"/>
        <v>6</v>
      </c>
      <c r="C15" s="38">
        <v>8369</v>
      </c>
      <c r="D15" s="39" t="str">
        <f>VLOOKUP(C15,'[1]LEDEN'!A:C,2,FALSE)</f>
        <v>DELECLUYSE Maikel</v>
      </c>
      <c r="F15" s="30" t="str">
        <f>VLOOKUP(C15,'[1]LEDEN'!A:C,3,FALSE)</f>
        <v>IBA</v>
      </c>
      <c r="J15" s="30">
        <v>2</v>
      </c>
      <c r="K15" s="40">
        <v>136</v>
      </c>
      <c r="L15" s="30">
        <v>85</v>
      </c>
      <c r="M15" s="41">
        <f t="shared" si="0"/>
        <v>1.5950000000000002</v>
      </c>
      <c r="N15" s="30">
        <v>11</v>
      </c>
      <c r="O15" s="30" t="s">
        <v>16</v>
      </c>
    </row>
    <row r="16" spans="2:15" ht="15">
      <c r="B16">
        <f t="shared" si="2"/>
        <v>7</v>
      </c>
      <c r="C16" s="38">
        <v>8702</v>
      </c>
      <c r="D16" s="39" t="str">
        <f>VLOOKUP(C16,'[1]LEDEN'!A:C,2,FALSE)</f>
        <v>VAN DE VELDE August</v>
      </c>
      <c r="F16" s="30" t="str">
        <f>VLOOKUP(C16,'[1]LEDEN'!A:C,3,FALSE)</f>
        <v>K.GHOK</v>
      </c>
      <c r="J16" s="30">
        <v>4</v>
      </c>
      <c r="K16" s="40">
        <v>149</v>
      </c>
      <c r="L16" s="30">
        <v>99</v>
      </c>
      <c r="M16" s="41">
        <f t="shared" si="0"/>
        <v>1.500050505050505</v>
      </c>
      <c r="N16" s="30">
        <v>16</v>
      </c>
      <c r="O16" s="30" t="str">
        <f t="shared" si="1"/>
        <v>OG</v>
      </c>
    </row>
    <row r="17" spans="2:15" ht="15">
      <c r="B17">
        <f t="shared" si="2"/>
        <v>8</v>
      </c>
      <c r="C17" s="38">
        <v>4719</v>
      </c>
      <c r="D17" s="39" t="str">
        <f>VLOOKUP(C17,'[1]LEDEN'!A:C,2,FALSE)</f>
        <v>TOPART Michel</v>
      </c>
      <c r="F17" s="30" t="str">
        <f>VLOOKUP(C17,'[1]LEDEN'!A:C,3,FALSE)</f>
        <v>RT</v>
      </c>
      <c r="J17" s="30">
        <v>4</v>
      </c>
      <c r="K17" s="40">
        <v>135</v>
      </c>
      <c r="L17" s="30">
        <v>91</v>
      </c>
      <c r="M17" s="41">
        <f t="shared" si="0"/>
        <v>1.4785164835164837</v>
      </c>
      <c r="N17" s="30">
        <v>8</v>
      </c>
      <c r="O17" s="30" t="str">
        <f t="shared" si="1"/>
        <v>OG</v>
      </c>
    </row>
    <row r="18" spans="2:15" ht="15">
      <c r="B18">
        <f t="shared" si="2"/>
        <v>9</v>
      </c>
      <c r="C18" s="38">
        <v>4793</v>
      </c>
      <c r="D18" s="39" t="str">
        <f>VLOOKUP(C18,'[1]LEDEN'!A:C,2,FALSE)</f>
        <v>DETAVERNIER Hendrik</v>
      </c>
      <c r="F18" s="30" t="str">
        <f>VLOOKUP(C18,'[1]LEDEN'!A:C,3,FALSE)</f>
        <v>K.GHOK</v>
      </c>
      <c r="J18" s="30">
        <v>4</v>
      </c>
      <c r="K18" s="40">
        <v>152</v>
      </c>
      <c r="L18" s="30">
        <v>112</v>
      </c>
      <c r="M18" s="41">
        <f t="shared" si="0"/>
        <v>1.3521428571428573</v>
      </c>
      <c r="N18" s="30">
        <v>9</v>
      </c>
      <c r="O18" s="30" t="str">
        <f t="shared" si="1"/>
        <v>OG</v>
      </c>
    </row>
    <row r="19" spans="2:15" ht="15">
      <c r="B19">
        <f t="shared" si="2"/>
        <v>10</v>
      </c>
      <c r="C19" s="38">
        <v>8692</v>
      </c>
      <c r="D19" s="39" t="str">
        <f>VLOOKUP(C19,'[1]LEDEN'!A:C,2,FALSE)</f>
        <v>VANDEMAELE Ludovic</v>
      </c>
      <c r="F19" s="30" t="str">
        <f>VLOOKUP(C19,'[1]LEDEN'!A:C,3,FALSE)</f>
        <v>RT</v>
      </c>
      <c r="J19" s="30">
        <v>4</v>
      </c>
      <c r="K19" s="40">
        <v>138</v>
      </c>
      <c r="L19" s="30">
        <v>109</v>
      </c>
      <c r="M19" s="41">
        <f t="shared" si="0"/>
        <v>1.2610550458715597</v>
      </c>
      <c r="N19" s="30">
        <v>7</v>
      </c>
      <c r="O19" s="30" t="str">
        <f t="shared" si="1"/>
        <v>OG</v>
      </c>
    </row>
    <row r="20" spans="2:15" ht="15">
      <c r="B20">
        <f t="shared" si="2"/>
        <v>11</v>
      </c>
      <c r="C20" s="38">
        <v>8685</v>
      </c>
      <c r="D20" s="39" t="str">
        <f>VLOOKUP(C20,'[1]LEDEN'!A:C,2,FALSE)</f>
        <v>LEYN Bart</v>
      </c>
      <c r="F20" s="30" t="str">
        <f>VLOOKUP(C20,'[1]LEDEN'!A:C,3,FALSE)</f>
        <v>KEWM</v>
      </c>
      <c r="J20" s="30">
        <v>2</v>
      </c>
      <c r="K20" s="40">
        <v>124</v>
      </c>
      <c r="L20" s="30">
        <v>88</v>
      </c>
      <c r="M20" s="41">
        <f t="shared" si="0"/>
        <v>1.4040909090909093</v>
      </c>
      <c r="N20" s="30">
        <v>10</v>
      </c>
      <c r="O20" s="30" t="str">
        <f t="shared" si="1"/>
        <v>OG</v>
      </c>
    </row>
    <row r="21" spans="2:15" ht="15">
      <c r="B21">
        <f t="shared" si="2"/>
        <v>12</v>
      </c>
      <c r="C21" s="38">
        <v>4570</v>
      </c>
      <c r="D21" s="39" t="str">
        <f>VLOOKUP(C21,'[1]LEDEN'!A:C,2,FALSE)</f>
        <v>CATTEAU Roland</v>
      </c>
      <c r="F21" s="30" t="str">
        <f>VLOOKUP(C21,'[1]LEDEN'!A:C,3,FALSE)</f>
        <v>RT</v>
      </c>
      <c r="J21" s="30">
        <v>0</v>
      </c>
      <c r="K21" s="40">
        <v>102</v>
      </c>
      <c r="L21" s="30">
        <v>86</v>
      </c>
      <c r="M21" s="41">
        <f t="shared" si="0"/>
        <v>1.1810465116279072</v>
      </c>
      <c r="N21" s="30">
        <v>9</v>
      </c>
      <c r="O21" s="30" t="str">
        <f t="shared" si="1"/>
        <v>OG</v>
      </c>
    </row>
    <row r="22" spans="2:15" ht="15">
      <c r="B22">
        <f t="shared" si="2"/>
        <v>13</v>
      </c>
      <c r="C22" s="30">
        <v>4117</v>
      </c>
      <c r="D22" s="39" t="str">
        <f>VLOOKUP(C22,'[1]LEDEN'!A:C,2,FALSE)</f>
        <v>DE SMET Jean-Pierre</v>
      </c>
      <c r="F22" s="30" t="str">
        <f>VLOOKUP(C22,'[1]LEDEN'!A:C,3,FALSE)</f>
        <v>RT</v>
      </c>
      <c r="J22" s="30">
        <v>0</v>
      </c>
      <c r="K22" s="40">
        <v>99</v>
      </c>
      <c r="L22" s="30">
        <v>103</v>
      </c>
      <c r="M22" s="41">
        <f t="shared" si="0"/>
        <v>0.9561650485436893</v>
      </c>
      <c r="N22" s="30">
        <v>7</v>
      </c>
      <c r="O22" s="30" t="str">
        <f t="shared" si="1"/>
        <v>OG</v>
      </c>
    </row>
    <row r="23" spans="2:15" ht="6" customHeight="1">
      <c r="B23"/>
      <c r="C23" s="30"/>
      <c r="D23" s="39"/>
      <c r="F23" s="30"/>
      <c r="J23" s="30"/>
      <c r="K23" s="40"/>
      <c r="L23" s="30"/>
      <c r="M23" s="41">
        <f t="shared" si="0"/>
      </c>
      <c r="N23" s="30"/>
      <c r="O23" s="30">
        <f t="shared" si="1"/>
      </c>
    </row>
    <row r="24" spans="2:15" ht="15">
      <c r="B24">
        <f t="shared" si="2"/>
        <v>1</v>
      </c>
      <c r="C24" s="30">
        <v>4699</v>
      </c>
      <c r="D24" s="39" t="str">
        <f>VLOOKUP(C24,'[1]LEDEN'!A:C,2,FALSE)</f>
        <v>VERHOEST Willy</v>
      </c>
      <c r="F24" s="30" t="str">
        <f>VLOOKUP(C24,'[1]LEDEN'!A:C,3,FALSE)</f>
        <v>WOH</v>
      </c>
      <c r="J24" s="39" t="s">
        <v>17</v>
      </c>
      <c r="K24" s="40"/>
      <c r="L24" s="30"/>
      <c r="M24" s="41">
        <f t="shared" si="0"/>
      </c>
      <c r="N24" s="30"/>
      <c r="O24" s="30">
        <f t="shared" si="1"/>
      </c>
    </row>
    <row r="25" spans="2:15" ht="15">
      <c r="B25">
        <f t="shared" si="2"/>
        <v>2</v>
      </c>
      <c r="C25" s="30">
        <v>8745</v>
      </c>
      <c r="D25" s="39" t="str">
        <f>VLOOKUP(C25,'[1]LEDEN'!A:C,2,FALSE)</f>
        <v>CARLIER Gino</v>
      </c>
      <c r="F25" s="30" t="str">
        <f>VLOOKUP(C25,'[1]LEDEN'!A:C,3,FALSE)</f>
        <v>AI</v>
      </c>
      <c r="J25" s="39" t="s">
        <v>17</v>
      </c>
      <c r="K25" s="40"/>
      <c r="L25" s="30"/>
      <c r="M25" s="41">
        <f>IF(L25&lt;&gt;"",(#REF!/L25)-0.005,"")</f>
      </c>
      <c r="N25" s="30"/>
      <c r="O25" s="30">
        <f t="shared" si="1"/>
      </c>
    </row>
    <row r="26" ht="6" customHeight="1"/>
    <row r="27" spans="2:16" ht="23.25">
      <c r="B27" s="42" t="s">
        <v>18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">
      <c r="B28" s="43" t="s">
        <v>19</v>
      </c>
      <c r="D28" s="44"/>
      <c r="O28"/>
      <c r="P28" s="30"/>
    </row>
    <row r="29" spans="2:16" ht="15">
      <c r="B29">
        <v>1</v>
      </c>
      <c r="C29" s="38">
        <v>8873</v>
      </c>
      <c r="D29" s="39" t="str">
        <f>VLOOKUP(C29,'[1]LEDEN'!A:C,2,FALSE)</f>
        <v>DEVOS Claude</v>
      </c>
      <c r="F29" s="30" t="str">
        <f>VLOOKUP(C29,'[1]LEDEN'!A:C,3,FALSE)</f>
        <v>WOH</v>
      </c>
      <c r="G29" t="s">
        <v>20</v>
      </c>
      <c r="H29" s="45" t="s">
        <v>21</v>
      </c>
      <c r="O29"/>
      <c r="P29" s="30"/>
    </row>
    <row r="30" spans="2:16" ht="15">
      <c r="B30">
        <v>2</v>
      </c>
      <c r="C30" s="30">
        <v>8689</v>
      </c>
      <c r="D30" s="39" t="str">
        <f>VLOOKUP(C30,'[1]LEDEN'!A:C,2,FALSE)</f>
        <v>DEWAELE Eddy</v>
      </c>
      <c r="F30" s="30" t="str">
        <f>VLOOKUP(C30,'[1]LEDEN'!A:C,3,FALSE)</f>
        <v>CBC-DLS</v>
      </c>
      <c r="H30" s="45" t="s">
        <v>22</v>
      </c>
      <c r="O30"/>
      <c r="P30" s="30"/>
    </row>
    <row r="31" spans="2:16" ht="15">
      <c r="B31">
        <v>3</v>
      </c>
      <c r="C31" s="30">
        <v>8872</v>
      </c>
      <c r="D31" s="39" t="str">
        <f>VLOOKUP(C31,'[1]LEDEN'!A:C,2,FALSE)</f>
        <v>BEIRNAERT Arthur</v>
      </c>
      <c r="F31" s="30" t="str">
        <f>VLOOKUP(C31,'[1]LEDEN'!A:C,3,FALSE)</f>
        <v>WOH</v>
      </c>
      <c r="G31" t="s">
        <v>20</v>
      </c>
      <c r="H31" s="45" t="s">
        <v>23</v>
      </c>
      <c r="O31"/>
      <c r="P31" s="30"/>
    </row>
    <row r="32" spans="2:16" ht="15">
      <c r="B32">
        <v>4</v>
      </c>
      <c r="C32" s="30">
        <v>8513</v>
      </c>
      <c r="D32" s="39" t="str">
        <f>VLOOKUP(C32,'[1]LEDEN'!A:C,2,FALSE)</f>
        <v>DECOCK Johan</v>
      </c>
      <c r="F32" s="30" t="str">
        <f>VLOOKUP(C32,'[1]LEDEN'!A:C,3,FALSE)</f>
        <v>K.GHOK</v>
      </c>
      <c r="H32" s="45" t="s">
        <v>24</v>
      </c>
      <c r="O32"/>
      <c r="P32" s="30"/>
    </row>
    <row r="33" spans="2:16" ht="6" customHeight="1">
      <c r="B33"/>
      <c r="C33" s="30"/>
      <c r="O33"/>
      <c r="P33" s="30"/>
    </row>
    <row r="34" spans="2:16" ht="15">
      <c r="B34" s="46" t="s">
        <v>25</v>
      </c>
      <c r="C34" s="47"/>
      <c r="D34" s="48"/>
      <c r="E34" s="49">
        <v>40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7"/>
    </row>
    <row r="35" spans="2:16" ht="6" customHeight="1">
      <c r="B35" s="48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7"/>
    </row>
    <row r="36" spans="2:16" ht="15">
      <c r="B36" s="49" t="s">
        <v>26</v>
      </c>
      <c r="C36" s="47"/>
      <c r="D36" s="48"/>
      <c r="E36" s="50" t="s">
        <v>27</v>
      </c>
      <c r="F36" s="51"/>
      <c r="G36" s="52"/>
      <c r="H36" s="52"/>
      <c r="I36" s="52"/>
      <c r="J36" s="52"/>
      <c r="K36" s="52"/>
      <c r="L36" s="48"/>
      <c r="M36" s="53">
        <v>1.6</v>
      </c>
      <c r="N36" s="48"/>
      <c r="O36" s="48"/>
      <c r="P36" s="47"/>
    </row>
    <row r="37" spans="2:16" ht="15">
      <c r="B37" s="47"/>
      <c r="C37" s="48"/>
      <c r="D37" s="48"/>
      <c r="E37" s="54" t="s">
        <v>28</v>
      </c>
      <c r="F37" s="48"/>
      <c r="G37" s="48"/>
      <c r="H37" s="48"/>
      <c r="I37" s="48"/>
      <c r="J37" s="48"/>
      <c r="K37" s="48"/>
      <c r="L37" s="48"/>
      <c r="M37" s="53">
        <v>1.6</v>
      </c>
      <c r="N37" s="48"/>
      <c r="O37" s="47"/>
      <c r="P37" s="48"/>
    </row>
    <row r="38" spans="2:16" ht="6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7"/>
      <c r="P38" s="48"/>
    </row>
    <row r="39" spans="2:16" ht="15">
      <c r="B39" s="46" t="s">
        <v>29</v>
      </c>
      <c r="C39" s="48"/>
      <c r="D39" s="48"/>
      <c r="E39" t="s">
        <v>30</v>
      </c>
      <c r="F39" s="48"/>
      <c r="G39" s="48"/>
      <c r="H39" s="48"/>
      <c r="I39" s="48"/>
      <c r="J39" s="48"/>
      <c r="K39" s="48"/>
      <c r="L39" s="48"/>
      <c r="M39" s="48"/>
      <c r="N39" s="48"/>
      <c r="O39" s="47"/>
      <c r="P39" s="48"/>
    </row>
    <row r="40" spans="2:16" ht="6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7"/>
      <c r="P40" s="48"/>
    </row>
    <row r="41" spans="2:16" ht="15">
      <c r="B41" s="51" t="s">
        <v>31</v>
      </c>
      <c r="C41" s="48"/>
      <c r="D41" s="55"/>
      <c r="E41" s="55"/>
      <c r="F41" s="56"/>
      <c r="G41" s="57"/>
      <c r="H41" s="57"/>
      <c r="I41" s="57"/>
      <c r="J41" s="57"/>
      <c r="K41" s="58"/>
      <c r="L41" s="57"/>
      <c r="M41" s="55"/>
      <c r="N41" s="48"/>
      <c r="O41" s="47"/>
      <c r="P41" s="48"/>
    </row>
    <row r="42" spans="2:16" ht="6" customHeight="1">
      <c r="B42" s="57"/>
      <c r="C42" s="59"/>
      <c r="D42" s="55"/>
      <c r="E42" s="48"/>
      <c r="F42" s="48"/>
      <c r="G42" s="48"/>
      <c r="H42" s="48"/>
      <c r="I42" s="48"/>
      <c r="J42" s="48"/>
      <c r="K42" s="60"/>
      <c r="L42" s="48"/>
      <c r="M42" s="48"/>
      <c r="N42" s="48"/>
      <c r="O42" s="47"/>
      <c r="P42" s="48"/>
    </row>
    <row r="43" spans="2:16" ht="15">
      <c r="B43" s="61" t="s">
        <v>32</v>
      </c>
      <c r="C43" s="48"/>
      <c r="D43" s="48"/>
      <c r="E43" s="61"/>
      <c r="F43" s="61" t="s">
        <v>33</v>
      </c>
      <c r="G43" s="62"/>
      <c r="H43" s="61"/>
      <c r="I43" s="63"/>
      <c r="J43" s="63"/>
      <c r="K43" s="64"/>
      <c r="L43" s="61" t="s">
        <v>34</v>
      </c>
      <c r="M43" s="63"/>
      <c r="N43" s="61"/>
      <c r="O43" s="55"/>
      <c r="P43" s="48"/>
    </row>
    <row r="44" spans="2:16" ht="6" customHeight="1">
      <c r="B44" s="57"/>
      <c r="C44" s="48"/>
      <c r="D44" s="48"/>
      <c r="E44" s="61"/>
      <c r="F44" s="62"/>
      <c r="G44" s="62"/>
      <c r="H44" s="61"/>
      <c r="I44" s="63"/>
      <c r="J44" s="63"/>
      <c r="K44" s="64"/>
      <c r="L44" s="61"/>
      <c r="M44" s="63"/>
      <c r="N44" s="61"/>
      <c r="O44" s="55"/>
      <c r="P44" s="48"/>
    </row>
    <row r="45" spans="2:16" ht="15">
      <c r="B45" s="61" t="s">
        <v>35</v>
      </c>
      <c r="C45" s="61"/>
      <c r="D45" s="55"/>
      <c r="E45" s="55"/>
      <c r="F45" s="56"/>
      <c r="G45" s="57"/>
      <c r="H45" s="57"/>
      <c r="I45" s="57"/>
      <c r="J45" s="57"/>
      <c r="K45" s="58"/>
      <c r="L45" s="56"/>
      <c r="M45" s="55"/>
      <c r="N45" s="48"/>
      <c r="O45" s="47"/>
      <c r="P45" s="48"/>
    </row>
    <row r="46" spans="2:16" ht="6" customHeight="1">
      <c r="B46" s="65"/>
      <c r="C46" s="66"/>
      <c r="D46" s="67"/>
      <c r="E46" s="67"/>
      <c r="F46" s="68"/>
      <c r="G46" s="69"/>
      <c r="H46" s="69"/>
      <c r="I46" s="69"/>
      <c r="J46" s="69"/>
      <c r="K46" s="70"/>
      <c r="L46" s="68"/>
      <c r="M46" s="71"/>
      <c r="N46" s="72"/>
      <c r="O46" s="73"/>
      <c r="P46" s="72"/>
    </row>
    <row r="47" spans="2:16" ht="15">
      <c r="B47" s="74" t="s">
        <v>36</v>
      </c>
      <c r="C47" s="75"/>
      <c r="D47" s="76"/>
      <c r="E47" s="76"/>
      <c r="F47" s="77"/>
      <c r="G47" s="78"/>
      <c r="H47" s="78"/>
      <c r="I47" s="78"/>
      <c r="J47" s="78"/>
      <c r="K47" s="79"/>
      <c r="L47" s="77"/>
      <c r="M47" s="80"/>
      <c r="N47" s="81"/>
      <c r="O47" s="82"/>
      <c r="P47" s="83"/>
    </row>
    <row r="48" spans="2:16" ht="15">
      <c r="B48" s="84" t="s">
        <v>37</v>
      </c>
      <c r="C48" s="85"/>
      <c r="D48" s="85"/>
      <c r="E48" s="85"/>
      <c r="F48" s="85"/>
      <c r="G48" s="85"/>
      <c r="H48" s="85"/>
      <c r="I48" s="85"/>
      <c r="J48" s="85"/>
      <c r="K48" s="86"/>
      <c r="L48" s="85"/>
      <c r="M48" s="85"/>
      <c r="N48" s="85"/>
      <c r="O48" s="87"/>
      <c r="P48" s="88"/>
    </row>
    <row r="49" spans="2:16" ht="6" customHeight="1">
      <c r="B49" s="47"/>
      <c r="C49" s="48"/>
      <c r="D49" s="48"/>
      <c r="E49" s="48"/>
      <c r="F49" s="48"/>
      <c r="G49" s="48"/>
      <c r="H49" s="48"/>
      <c r="I49" s="48"/>
      <c r="J49" s="48"/>
      <c r="K49" s="60"/>
      <c r="L49" s="48"/>
      <c r="M49" s="48"/>
      <c r="N49" s="48"/>
      <c r="O49" s="47"/>
      <c r="P49" s="48"/>
    </row>
    <row r="50" spans="2:16" ht="15">
      <c r="B50" s="39" t="s">
        <v>38</v>
      </c>
      <c r="C50" s="48"/>
      <c r="D50" s="48"/>
      <c r="E50" s="48"/>
      <c r="F50" s="48"/>
      <c r="G50" s="48"/>
      <c r="H50" s="48"/>
      <c r="I50" s="48"/>
      <c r="J50" s="48"/>
      <c r="K50" s="39" t="s">
        <v>39</v>
      </c>
      <c r="L50" s="48"/>
      <c r="M50" s="48"/>
      <c r="N50" s="48"/>
      <c r="O50" s="47"/>
      <c r="P50" s="48"/>
    </row>
    <row r="51" spans="2:16" ht="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 ht="26.25">
      <c r="B52" s="47"/>
      <c r="C52" s="48"/>
      <c r="D52" s="48"/>
      <c r="E52" s="48"/>
      <c r="F52" s="48"/>
      <c r="G52" s="48"/>
      <c r="H52" s="91" t="s">
        <v>40</v>
      </c>
      <c r="I52" s="48"/>
      <c r="J52" s="48"/>
      <c r="K52" s="48"/>
      <c r="L52" s="48"/>
      <c r="M52" s="48"/>
      <c r="N52" s="48"/>
      <c r="O52" s="47"/>
      <c r="P52" s="48"/>
    </row>
    <row r="53" spans="2:12" ht="19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 ht="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</sheetData>
  <sheetProtection/>
  <mergeCells count="5">
    <mergeCell ref="C1:N1"/>
    <mergeCell ref="O2:P2"/>
    <mergeCell ref="B4:P4"/>
    <mergeCell ref="A7:P7"/>
    <mergeCell ref="B27:P27"/>
  </mergeCells>
  <hyperlinks>
    <hyperlink ref="H52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2010-10-17T19:57:25Z</cp:lastPrinted>
  <dcterms:created xsi:type="dcterms:W3CDTF">2010-10-17T19:54:54Z</dcterms:created>
  <dcterms:modified xsi:type="dcterms:W3CDTF">2010-10-17T19:57:40Z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