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<sst xmlns="http://schemas.openxmlformats.org/spreadsheetml/2006/main" count="51" uniqueCount="22">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</sst>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62</xdr:row>
      <xdr:rowOff>0</xdr:rowOff>
    </xdr:from>
    <xdr:to>
      <xdr:col>0</xdr:col>
      <xdr:colOff>638175</xdr:colOff>
      <xdr:row>63</xdr:row>
      <xdr:rowOff>114300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0110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62</xdr:row>
      <xdr:rowOff>0</xdr:rowOff>
    </xdr:from>
    <xdr:to>
      <xdr:col>2</xdr:col>
      <xdr:colOff>342900</xdr:colOff>
      <xdr:row>63</xdr:row>
      <xdr:rowOff>114300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801100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61</xdr:row>
      <xdr:rowOff>180975</xdr:rowOff>
    </xdr:from>
    <xdr:to>
      <xdr:col>3</xdr:col>
      <xdr:colOff>600075</xdr:colOff>
      <xdr:row>63</xdr:row>
      <xdr:rowOff>123825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7915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62</xdr:row>
      <xdr:rowOff>9525</xdr:rowOff>
    </xdr:from>
    <xdr:to>
      <xdr:col>4</xdr:col>
      <xdr:colOff>266700</xdr:colOff>
      <xdr:row>62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8810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63</xdr:row>
      <xdr:rowOff>9525</xdr:rowOff>
    </xdr:from>
    <xdr:to>
      <xdr:col>4</xdr:col>
      <xdr:colOff>247650</xdr:colOff>
      <xdr:row>63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001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62</xdr:row>
      <xdr:rowOff>9525</xdr:rowOff>
    </xdr:from>
    <xdr:to>
      <xdr:col>6</xdr:col>
      <xdr:colOff>200025</xdr:colOff>
      <xdr:row>63</xdr:row>
      <xdr:rowOff>95250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881062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61</xdr:row>
      <xdr:rowOff>142875</xdr:rowOff>
    </xdr:from>
    <xdr:to>
      <xdr:col>8</xdr:col>
      <xdr:colOff>104775</xdr:colOff>
      <xdr:row>63</xdr:row>
      <xdr:rowOff>133350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8753475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61</xdr:row>
      <xdr:rowOff>142875</xdr:rowOff>
    </xdr:from>
    <xdr:to>
      <xdr:col>9</xdr:col>
      <xdr:colOff>171450</xdr:colOff>
      <xdr:row>63</xdr:row>
      <xdr:rowOff>133350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33875" y="87534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61</xdr:row>
      <xdr:rowOff>161925</xdr:rowOff>
    </xdr:from>
    <xdr:to>
      <xdr:col>10</xdr:col>
      <xdr:colOff>400050</xdr:colOff>
      <xdr:row>63</xdr:row>
      <xdr:rowOff>123825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05375" y="87725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61</xdr:row>
      <xdr:rowOff>161925</xdr:rowOff>
    </xdr:from>
    <xdr:to>
      <xdr:col>12</xdr:col>
      <xdr:colOff>333375</xdr:colOff>
      <xdr:row>63</xdr:row>
      <xdr:rowOff>104775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62625" y="8772525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WOH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8929</v>
          </cell>
          <cell r="B549" t="str">
            <v>MISSIAEN Jean-Luc</v>
          </cell>
          <cell r="C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DOS</v>
          </cell>
          <cell r="D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K.GHOK</v>
          </cell>
          <cell r="D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BCSK</v>
          </cell>
          <cell r="D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BCSK</v>
          </cell>
          <cell r="D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KGV</v>
          </cell>
          <cell r="D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BKH</v>
          </cell>
          <cell r="D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K.SNBA</v>
          </cell>
          <cell r="D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K.SNBA</v>
          </cell>
          <cell r="D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K.SNBA</v>
          </cell>
          <cell r="D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6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40494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VANDORPE Marc</v>
      </c>
      <c r="C6" s="22"/>
      <c r="D6" s="22"/>
      <c r="E6" s="22"/>
      <c r="F6" s="22" t="s">
        <v>12</v>
      </c>
      <c r="G6" s="24" t="str">
        <f>VLOOKUP(L6,'[1]LEDEN'!A:E,3,FALSE)</f>
        <v>KEWM</v>
      </c>
      <c r="H6" s="24"/>
      <c r="I6" s="22"/>
      <c r="J6" s="22"/>
      <c r="K6" s="22"/>
      <c r="L6" s="25">
        <v>4686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PATTYN Guy</v>
      </c>
      <c r="D9" s="32"/>
      <c r="E9" s="32"/>
      <c r="F9" s="30">
        <v>2</v>
      </c>
      <c r="G9" s="30"/>
      <c r="H9" s="30">
        <v>120</v>
      </c>
      <c r="I9" s="30">
        <v>11</v>
      </c>
      <c r="J9" s="33">
        <f aca="true" t="shared" si="0" ref="J9:J14">ROUNDDOWN(H9/I9,2)</f>
        <v>10.9</v>
      </c>
      <c r="K9" s="30">
        <v>47</v>
      </c>
      <c r="L9" s="34"/>
      <c r="N9">
        <v>8282</v>
      </c>
    </row>
    <row r="10" spans="2:14" ht="15" customHeight="1">
      <c r="B10" s="30">
        <v>2</v>
      </c>
      <c r="C10" s="31" t="str">
        <f>VLOOKUP(N10,'[1]LEDEN'!A:E,2,FALSE)</f>
        <v>GRYSON Dirk</v>
      </c>
      <c r="D10" s="32"/>
      <c r="E10" s="32"/>
      <c r="F10" s="30">
        <v>2</v>
      </c>
      <c r="G10" s="30"/>
      <c r="H10" s="30">
        <v>120</v>
      </c>
      <c r="I10" s="30">
        <v>17</v>
      </c>
      <c r="J10" s="33">
        <f t="shared" si="0"/>
        <v>7.05</v>
      </c>
      <c r="K10" s="30">
        <v>43</v>
      </c>
      <c r="L10" s="35">
        <v>1</v>
      </c>
      <c r="N10">
        <v>6722</v>
      </c>
    </row>
    <row r="11" spans="2:14" ht="15" customHeight="1">
      <c r="B11" s="30">
        <v>3</v>
      </c>
      <c r="C11" s="31" t="str">
        <f>VLOOKUP(N11,'[1]LEDEN'!A:E,2,FALSE)</f>
        <v>DENOULET Johan</v>
      </c>
      <c r="D11" s="32"/>
      <c r="E11" s="32"/>
      <c r="F11" s="30">
        <v>0</v>
      </c>
      <c r="G11" s="30"/>
      <c r="H11" s="30">
        <v>20</v>
      </c>
      <c r="I11" s="30">
        <v>16</v>
      </c>
      <c r="J11" s="33">
        <f t="shared" si="0"/>
        <v>1.25</v>
      </c>
      <c r="K11" s="30">
        <v>7</v>
      </c>
      <c r="L11" s="35"/>
      <c r="N11">
        <v>6730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260</v>
      </c>
      <c r="I14" s="38">
        <f>SUM(I9:I13)</f>
        <v>44</v>
      </c>
      <c r="J14" s="39">
        <f t="shared" si="0"/>
        <v>5.9</v>
      </c>
      <c r="K14" s="38">
        <f>MAX(K9:K13)</f>
        <v>47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DENOULET Johan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/>
      <c r="I17" s="22"/>
      <c r="J17" s="22"/>
      <c r="K17" s="22"/>
      <c r="L17" s="25">
        <v>6730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GRYSON Dirk</v>
      </c>
      <c r="D20" s="32"/>
      <c r="E20" s="32"/>
      <c r="F20" s="30">
        <v>2</v>
      </c>
      <c r="G20" s="30"/>
      <c r="H20" s="30">
        <v>120</v>
      </c>
      <c r="I20" s="30">
        <v>31</v>
      </c>
      <c r="J20" s="33">
        <f aca="true" t="shared" si="1" ref="J20:J25">ROUNDDOWN(H20/I20,2)</f>
        <v>3.87</v>
      </c>
      <c r="K20" s="30">
        <v>13</v>
      </c>
      <c r="L20" s="34"/>
      <c r="N20">
        <v>6722</v>
      </c>
    </row>
    <row r="21" spans="2:14" ht="15">
      <c r="B21" s="30">
        <v>2</v>
      </c>
      <c r="C21" s="31" t="str">
        <f>VLOOKUP(N21,'[1]LEDEN'!A:E,2,FALSE)</f>
        <v>PATTYN Guy</v>
      </c>
      <c r="D21" s="32"/>
      <c r="E21" s="32"/>
      <c r="F21" s="30">
        <v>2</v>
      </c>
      <c r="G21" s="30"/>
      <c r="H21" s="30">
        <v>120</v>
      </c>
      <c r="I21" s="30">
        <v>33</v>
      </c>
      <c r="J21" s="33">
        <f t="shared" si="1"/>
        <v>3.63</v>
      </c>
      <c r="K21" s="30">
        <v>12</v>
      </c>
      <c r="L21" s="35">
        <v>2</v>
      </c>
      <c r="N21">
        <v>8282</v>
      </c>
    </row>
    <row r="22" spans="2:14" ht="15">
      <c r="B22" s="30">
        <v>3</v>
      </c>
      <c r="C22" s="31" t="str">
        <f>VLOOKUP(N22,'[1]LEDEN'!A:E,2,FALSE)</f>
        <v>VANDORPE Marc</v>
      </c>
      <c r="D22" s="32"/>
      <c r="E22" s="32"/>
      <c r="F22" s="30">
        <v>2</v>
      </c>
      <c r="G22" s="30"/>
      <c r="H22" s="30">
        <v>120</v>
      </c>
      <c r="I22" s="30">
        <v>16</v>
      </c>
      <c r="J22" s="33">
        <f t="shared" si="1"/>
        <v>7.5</v>
      </c>
      <c r="K22" s="30">
        <v>28</v>
      </c>
      <c r="L22" s="35"/>
      <c r="N22">
        <v>4686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6</v>
      </c>
      <c r="G25" s="38">
        <f>SUM(G20:G24)</f>
        <v>0</v>
      </c>
      <c r="H25" s="38">
        <f>SUM(H20:H24)</f>
        <v>360</v>
      </c>
      <c r="I25" s="38">
        <f>SUM(I20:I24)</f>
        <v>80</v>
      </c>
      <c r="J25" s="39">
        <f t="shared" si="1"/>
        <v>4.5</v>
      </c>
      <c r="K25" s="38">
        <f>MAX(K20:K24)</f>
        <v>28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GRYSON Dirk</v>
      </c>
      <c r="C28" s="22"/>
      <c r="D28" s="22"/>
      <c r="E28" s="22"/>
      <c r="F28" s="44" t="s">
        <v>12</v>
      </c>
      <c r="G28" s="45" t="str">
        <f>VLOOKUP(L28,'[1]LEDEN'!A:E,3,FALSE)</f>
        <v>WOH</v>
      </c>
      <c r="H28" s="45"/>
      <c r="I28" s="44"/>
      <c r="J28" s="44"/>
      <c r="K28" s="44"/>
      <c r="L28" s="25">
        <v>6722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DENOULET Johan</v>
      </c>
      <c r="D31" s="32"/>
      <c r="E31" s="32"/>
      <c r="F31" s="30">
        <v>0</v>
      </c>
      <c r="G31" s="30"/>
      <c r="H31" s="30">
        <v>73</v>
      </c>
      <c r="I31" s="30">
        <v>31</v>
      </c>
      <c r="J31" s="33">
        <f aca="true" t="shared" si="2" ref="J31:J36">ROUNDDOWN(H31/I31,2)</f>
        <v>2.35</v>
      </c>
      <c r="K31" s="30">
        <v>13</v>
      </c>
      <c r="L31" s="34"/>
      <c r="N31">
        <v>6730</v>
      </c>
    </row>
    <row r="32" spans="2:14" ht="15">
      <c r="B32" s="30">
        <v>2</v>
      </c>
      <c r="C32" s="31" t="str">
        <f>VLOOKUP(N32,'[1]LEDEN'!A:E,2,FALSE)</f>
        <v>VANDORPE Marc</v>
      </c>
      <c r="D32" s="32"/>
      <c r="E32" s="32"/>
      <c r="F32" s="30">
        <v>0</v>
      </c>
      <c r="G32" s="30"/>
      <c r="H32" s="30">
        <v>82</v>
      </c>
      <c r="I32" s="30">
        <v>17</v>
      </c>
      <c r="J32" s="33">
        <f t="shared" si="2"/>
        <v>4.82</v>
      </c>
      <c r="K32" s="30">
        <v>21</v>
      </c>
      <c r="L32" s="35">
        <v>3</v>
      </c>
      <c r="N32">
        <v>4686</v>
      </c>
    </row>
    <row r="33" spans="2:14" ht="15">
      <c r="B33" s="30">
        <v>3</v>
      </c>
      <c r="C33" s="31" t="str">
        <f>VLOOKUP(N33,'[1]LEDEN'!A:E,2,FALSE)</f>
        <v>PATTYN Guy</v>
      </c>
      <c r="D33" s="32"/>
      <c r="E33" s="32"/>
      <c r="F33" s="30">
        <v>2</v>
      </c>
      <c r="G33" s="30"/>
      <c r="H33" s="30">
        <v>120</v>
      </c>
      <c r="I33" s="30">
        <v>18</v>
      </c>
      <c r="J33" s="33">
        <f t="shared" si="2"/>
        <v>6.66</v>
      </c>
      <c r="K33" s="30">
        <v>24</v>
      </c>
      <c r="L33" s="35"/>
      <c r="N33">
        <v>8282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275</v>
      </c>
      <c r="I36" s="38">
        <f>SUM(I31:I35)</f>
        <v>66</v>
      </c>
      <c r="J36" s="39">
        <f t="shared" si="2"/>
        <v>4.16</v>
      </c>
      <c r="K36" s="38">
        <f>MAX(K31:K35)</f>
        <v>24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PATTYN Guy</v>
      </c>
      <c r="C39" s="22"/>
      <c r="D39" s="22"/>
      <c r="E39" s="22"/>
      <c r="F39" s="44" t="s">
        <v>12</v>
      </c>
      <c r="G39" s="45" t="str">
        <f>VLOOKUP(L39,'[1]LEDEN'!A:E,3,FALSE)</f>
        <v>KEWM</v>
      </c>
      <c r="H39" s="45"/>
      <c r="I39" s="44"/>
      <c r="J39" s="44"/>
      <c r="K39" s="44"/>
      <c r="L39" s="25">
        <v>8282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VANDORPE Marc</v>
      </c>
      <c r="D42" s="32"/>
      <c r="E42" s="32"/>
      <c r="F42" s="30">
        <v>0</v>
      </c>
      <c r="G42" s="30"/>
      <c r="H42" s="30">
        <v>65</v>
      </c>
      <c r="I42" s="30">
        <v>11</v>
      </c>
      <c r="J42" s="33">
        <f aca="true" t="shared" si="3" ref="J42:J47">ROUNDDOWN(H42/I42,2)</f>
        <v>5.9</v>
      </c>
      <c r="K42" s="30">
        <v>11</v>
      </c>
      <c r="L42" s="34"/>
      <c r="N42">
        <v>4686</v>
      </c>
    </row>
    <row r="43" spans="2:14" ht="15">
      <c r="B43" s="30">
        <v>2</v>
      </c>
      <c r="C43" s="31" t="str">
        <f>VLOOKUP(N43,'[1]LEDEN'!A:E,2,FALSE)</f>
        <v>DENOULET Johan</v>
      </c>
      <c r="D43" s="32"/>
      <c r="E43" s="32"/>
      <c r="F43" s="30">
        <v>0</v>
      </c>
      <c r="G43" s="30"/>
      <c r="H43" s="30">
        <v>110</v>
      </c>
      <c r="I43" s="30">
        <v>33</v>
      </c>
      <c r="J43" s="33">
        <f t="shared" si="3"/>
        <v>3.33</v>
      </c>
      <c r="K43" s="30">
        <v>17</v>
      </c>
      <c r="L43" s="35">
        <v>4</v>
      </c>
      <c r="N43">
        <v>6730</v>
      </c>
    </row>
    <row r="44" spans="2:14" ht="15">
      <c r="B44" s="30">
        <v>3</v>
      </c>
      <c r="C44" s="31" t="str">
        <f>VLOOKUP(N44,'[1]LEDEN'!A:E,2,FALSE)</f>
        <v>GRYSON Dirk</v>
      </c>
      <c r="D44" s="32"/>
      <c r="E44" s="32"/>
      <c r="F44" s="30">
        <v>0</v>
      </c>
      <c r="G44" s="30"/>
      <c r="H44" s="30">
        <v>101</v>
      </c>
      <c r="I44" s="30">
        <v>18</v>
      </c>
      <c r="J44" s="33">
        <f t="shared" si="3"/>
        <v>5.61</v>
      </c>
      <c r="K44" s="30">
        <v>15</v>
      </c>
      <c r="L44" s="35"/>
      <c r="N44">
        <v>6722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276</v>
      </c>
      <c r="I47" s="38">
        <f>SUM(I42:I46)</f>
        <v>62</v>
      </c>
      <c r="J47" s="39">
        <f t="shared" si="3"/>
        <v>4.45</v>
      </c>
      <c r="K47" s="38">
        <f>MAX(K42:K46)</f>
        <v>17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2" spans="1:2" ht="15">
      <c r="A62" s="21"/>
      <c r="B62"/>
    </row>
    <row r="63" spans="1:10" ht="15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5">
      <c r="A64" s="46"/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5.75">
      <c r="A65" s="46"/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15.75">
      <c r="A66" s="46"/>
      <c r="B66" s="46"/>
      <c r="C66" s="46"/>
      <c r="D66" s="46"/>
      <c r="E66" s="46"/>
      <c r="F66" s="46"/>
      <c r="G66" s="46"/>
      <c r="H66" s="46"/>
      <c r="I66" s="46"/>
      <c r="J66" s="46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2010-11-13T21:02:09Z</dcterms:created>
  <dcterms:modified xsi:type="dcterms:W3CDTF">2010-11-13T21:02:53Z</dcterms:modified>
  <cp:category/>
  <cp:version/>
  <cp:contentType/>
  <cp:contentStatus/>
</cp:coreProperties>
</file>