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<sst xmlns="http://schemas.openxmlformats.org/spreadsheetml/2006/main" count="41" uniqueCount="40">
  <si>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GEWEST BEIDE - VLAANDEREN</t>
  </si>
  <si>
    <t>sportjaar :</t>
  </si>
  <si>
    <t>2010-2011</t>
  </si>
  <si>
    <t>DISTRICT :  zuidwestvlaanderen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</si>
  <si>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</si>
  <si>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</si>
  <si>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</si>
  <si>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</si>
  <si>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</si>
  <si>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</si>
  <si>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</si>
  <si>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</si>
  <si>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</si>
  <si>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</si>
  <si>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</si>
  <si>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</si>
  <si>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</si>
  <si>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</t>
  </si>
  <si>
    <t>* DEELNEMERS</t>
  </si>
  <si>
    <t xml:space="preserve">Al deze wedstrijden worden gespeeld in </t>
  </si>
  <si>
    <t>KBC Warden Oom, Hogestraat 22 te Hoolede.</t>
  </si>
  <si>
    <t>Tel.: 0473/21.21.18.</t>
  </si>
  <si>
    <t>vrijdag 4 februari 2011 om 19u00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</si>
  <si>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</si>
  <si>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</si>
  <si>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</si>
  <si>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</si>
  <si>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</si>
  <si>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</si>
  <si>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</si>
  <si>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</si>
  <si>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</si>
  <si>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</si>
  <si>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</si>
  <si>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19 &amp; 20/03/2011 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</si>
  <si>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</si>
  <si>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</si>
  <si>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22 december 2010.</t>
  </si>
  <si>
    <t>uiterste speeldatum: zondag 6 februari 2011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</si>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</sst>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23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4" fontId="21" fillId="33" borderId="0" xfId="55" applyNumberFormat="1" applyFont="1" applyFill="1" applyBorder="1" applyAlignment="1">
      <alignment horizontal="center"/>
      <protection/>
    </xf>
    <xf numFmtId="11" fontId="21" fillId="33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center"/>
      <protection/>
    </xf>
    <xf numFmtId="0" fontId="24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" fontId="20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1" fontId="32" fillId="0" borderId="0" xfId="55" applyNumberFormat="1" applyFont="1" applyAlignment="1">
      <alignment horizontal="center"/>
      <protection/>
    </xf>
    <xf numFmtId="0" fontId="33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1" fontId="34" fillId="0" borderId="0" xfId="55" applyNumberFormat="1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18" xfId="55" applyFont="1" applyBorder="1" applyAlignment="1">
      <alignment horizontal="left"/>
      <protection/>
    </xf>
    <xf numFmtId="0" fontId="33" fillId="0" borderId="19" xfId="55" applyFont="1" applyBorder="1" applyAlignment="1">
      <alignment horizontal="left"/>
      <protection/>
    </xf>
    <xf numFmtId="0" fontId="34" fillId="0" borderId="19" xfId="55" applyFont="1" applyBorder="1">
      <alignment/>
      <protection/>
    </xf>
    <xf numFmtId="0" fontId="34" fillId="0" borderId="19" xfId="55" applyFont="1" applyBorder="1" applyAlignment="1">
      <alignment horizontal="left"/>
      <protection/>
    </xf>
    <xf numFmtId="0" fontId="34" fillId="0" borderId="19" xfId="55" applyFont="1" applyBorder="1" applyAlignment="1">
      <alignment horizontal="center"/>
      <protection/>
    </xf>
    <xf numFmtId="1" fontId="34" fillId="0" borderId="19" xfId="55" applyNumberFormat="1" applyFont="1" applyBorder="1" applyAlignment="1">
      <alignment horizontal="center"/>
      <protection/>
    </xf>
    <xf numFmtId="0" fontId="32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8" fillId="0" borderId="0" xfId="43" applyFont="1" applyAlignment="1" applyProtection="1">
      <alignment horizontal="center"/>
      <protection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76200</xdr:rowOff>
    </xdr:from>
    <xdr:to>
      <xdr:col>2</xdr:col>
      <xdr:colOff>209550</xdr:colOff>
      <xdr:row>54</xdr:row>
      <xdr:rowOff>0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8487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52</xdr:row>
      <xdr:rowOff>19050</xdr:rowOff>
    </xdr:from>
    <xdr:to>
      <xdr:col>3</xdr:col>
      <xdr:colOff>514350</xdr:colOff>
      <xdr:row>54</xdr:row>
      <xdr:rowOff>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791575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51</xdr:row>
      <xdr:rowOff>171450</xdr:rowOff>
    </xdr:from>
    <xdr:to>
      <xdr:col>4</xdr:col>
      <xdr:colOff>476250</xdr:colOff>
      <xdr:row>54</xdr:row>
      <xdr:rowOff>9525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87534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7</xdr:col>
      <xdr:colOff>76200</xdr:colOff>
      <xdr:row>52</xdr:row>
      <xdr:rowOff>161925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772525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171450</xdr:rowOff>
    </xdr:from>
    <xdr:to>
      <xdr:col>7</xdr:col>
      <xdr:colOff>57150</xdr:colOff>
      <xdr:row>54</xdr:row>
      <xdr:rowOff>0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89439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52</xdr:row>
      <xdr:rowOff>28575</xdr:rowOff>
    </xdr:from>
    <xdr:to>
      <xdr:col>12</xdr:col>
      <xdr:colOff>247650</xdr:colOff>
      <xdr:row>54</xdr:row>
      <xdr:rowOff>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880110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52</xdr:row>
      <xdr:rowOff>9525</xdr:rowOff>
    </xdr:from>
    <xdr:to>
      <xdr:col>10</xdr:col>
      <xdr:colOff>57150</xdr:colOff>
      <xdr:row>53</xdr:row>
      <xdr:rowOff>171450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0" y="878205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52</xdr:row>
      <xdr:rowOff>0</xdr:rowOff>
    </xdr:from>
    <xdr:to>
      <xdr:col>13</xdr:col>
      <xdr:colOff>276225</xdr:colOff>
      <xdr:row>53</xdr:row>
      <xdr:rowOff>180975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7725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52</xdr:row>
      <xdr:rowOff>66675</xdr:rowOff>
    </xdr:from>
    <xdr:to>
      <xdr:col>14</xdr:col>
      <xdr:colOff>400050</xdr:colOff>
      <xdr:row>53</xdr:row>
      <xdr:rowOff>180975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0" y="883920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52</xdr:row>
      <xdr:rowOff>47625</xdr:rowOff>
    </xdr:from>
    <xdr:to>
      <xdr:col>15</xdr:col>
      <xdr:colOff>504825</xdr:colOff>
      <xdr:row>54</xdr:row>
      <xdr:rowOff>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86450" y="882015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4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B1">
      <selection activeCell="B2" sqref="B2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5</v>
      </c>
      <c r="D5" s="31"/>
      <c r="E5" s="31"/>
      <c r="F5" s="32"/>
    </row>
    <row r="6" ht="6" customHeight="1"/>
    <row r="7" spans="1:16" ht="18.7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9"/>
      <c r="J9" s="35" t="s">
        <v>10</v>
      </c>
      <c r="K9" s="36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7">
        <v>4701</v>
      </c>
      <c r="D10" s="38" t="str">
        <f>VLOOKUP(C10,'[1]LEDEN'!A:C,2,FALSE)</f>
        <v>WERBROUCK Donald</v>
      </c>
      <c r="F10" s="29" t="str">
        <f>VLOOKUP(C10,'[1]LEDEN'!A:C,3,FALSE)</f>
        <v>WOH</v>
      </c>
      <c r="J10" s="29">
        <v>8</v>
      </c>
      <c r="K10" s="39">
        <v>160</v>
      </c>
      <c r="L10" s="29">
        <v>74</v>
      </c>
      <c r="M10" s="40">
        <f>IF(L10&lt;&gt;"",(K10/L10)-0.005,"")</f>
        <v>2.1571621621621624</v>
      </c>
      <c r="N10" s="29">
        <v>10</v>
      </c>
      <c r="O10" s="29" t="str">
        <f>IF(M10&lt;1.75,"OG",IF(AND(M10&gt;=1.75,M10&lt;2.5),"MG",IF(AND(M10&gt;=2.5,M10&lt;3.5),"PR",IF(AND(M10&gt;=3.5,M10&lt;5),"DPR",IF(AND(M10&gt;=5,M10&lt;7.5),"DRPR","")))))</f>
        <v>MG</v>
      </c>
    </row>
    <row r="11" spans="2:15" ht="15">
      <c r="B11">
        <f>B10+1</f>
        <v>2</v>
      </c>
      <c r="C11" s="37">
        <v>7316</v>
      </c>
      <c r="D11" s="38" t="str">
        <f>VLOOKUP(C11,'[1]LEDEN'!A:C,2,FALSE)</f>
        <v>RONDELE Freddy</v>
      </c>
      <c r="F11" s="29" t="str">
        <f>VLOOKUP(C11,'[1]LEDEN'!A:C,3,FALSE)</f>
        <v>AI</v>
      </c>
      <c r="J11" s="29">
        <v>6</v>
      </c>
      <c r="K11" s="39">
        <v>143</v>
      </c>
      <c r="L11" s="29">
        <v>69</v>
      </c>
      <c r="M11" s="40">
        <f>IF(L11&lt;&gt;"",(K11/L11)-0.005,"")</f>
        <v>2.067463768115942</v>
      </c>
      <c r="N11" s="29">
        <v>9</v>
      </c>
      <c r="O11" s="29" t="str">
        <f aca="true" t="shared" si="0" ref="O11:O22">IF(M11&lt;1.75,"OG",IF(AND(M11&gt;=1.75,M11&lt;2.5),"MG",IF(AND(M11&gt;=2.5,M11&lt;3.5),"PR",IF(AND(M11&gt;=3.5,M11&lt;5),"DPR",IF(AND(M11&gt;=5,M11&lt;7.5),"DRPR","")))))</f>
        <v>MG</v>
      </c>
    </row>
    <row r="12" spans="2:15" ht="15">
      <c r="B12">
        <f aca="true" t="shared" si="1" ref="B12:B22">B11+1</f>
        <v>3</v>
      </c>
      <c r="C12" s="37">
        <v>7314</v>
      </c>
      <c r="D12" s="38" t="str">
        <f>VLOOKUP(C12,'[1]LEDEN'!A:C,2,FALSE)</f>
        <v>DEMAN Leon</v>
      </c>
      <c r="F12" s="29" t="str">
        <f>VLOOKUP(C12,'[1]LEDEN'!A:C,3,FALSE)</f>
        <v>WOH</v>
      </c>
      <c r="J12" s="29">
        <v>6</v>
      </c>
      <c r="K12" s="39">
        <v>157</v>
      </c>
      <c r="L12" s="29">
        <v>80</v>
      </c>
      <c r="M12" s="40">
        <f>IF(L12&lt;&gt;"",(K12/L12)-0.005,"")</f>
        <v>1.9575</v>
      </c>
      <c r="N12" s="29">
        <v>11</v>
      </c>
      <c r="O12" s="29" t="str">
        <f t="shared" si="0"/>
        <v>MG</v>
      </c>
    </row>
    <row r="13" spans="2:15" ht="15">
      <c r="B13">
        <f t="shared" si="1"/>
        <v>4</v>
      </c>
      <c r="C13" s="37">
        <v>8480</v>
      </c>
      <c r="D13" s="38" t="str">
        <f>VLOOKUP(C13,'[1]LEDEN'!A:C,2,FALSE)</f>
        <v>VANGANSBEKE Gerard</v>
      </c>
      <c r="F13" s="29" t="str">
        <f>VLOOKUP(C13,'[1]LEDEN'!A:C,3,FALSE)</f>
        <v>KK</v>
      </c>
      <c r="J13" s="29">
        <v>5</v>
      </c>
      <c r="K13" s="39">
        <v>158</v>
      </c>
      <c r="L13" s="29">
        <v>77</v>
      </c>
      <c r="M13" s="40">
        <f>IF(L13&lt;&gt;"",(K13/L13)-0.005,"")</f>
        <v>2.046948051948052</v>
      </c>
      <c r="N13" s="29">
        <v>17</v>
      </c>
      <c r="O13" s="29" t="str">
        <f t="shared" si="0"/>
        <v>MG</v>
      </c>
    </row>
    <row r="14" spans="2:15" ht="15">
      <c r="B14">
        <f t="shared" si="1"/>
        <v>5</v>
      </c>
      <c r="C14" s="37">
        <v>7695</v>
      </c>
      <c r="D14" s="38" t="str">
        <f>VLOOKUP(C14,'[1]LEDEN'!A:C,2,FALSE)</f>
        <v>ONBEKENT Michel</v>
      </c>
      <c r="F14" s="29" t="str">
        <f>VLOOKUP(C14,'[1]LEDEN'!A:C,3,FALSE)</f>
        <v>DOS</v>
      </c>
      <c r="J14" s="29">
        <v>7</v>
      </c>
      <c r="K14" s="39">
        <v>160</v>
      </c>
      <c r="L14" s="29">
        <v>131</v>
      </c>
      <c r="M14" s="40">
        <f>IF(L14&lt;&gt;"",(K14/L14)-0.005,"")</f>
        <v>1.2163740458015269</v>
      </c>
      <c r="N14" s="29">
        <v>8</v>
      </c>
      <c r="O14" s="29" t="str">
        <f t="shared" si="0"/>
        <v>OG</v>
      </c>
    </row>
    <row r="15" spans="2:15" ht="15">
      <c r="B15">
        <f t="shared" si="1"/>
        <v>6</v>
      </c>
      <c r="C15" s="37">
        <v>7697</v>
      </c>
      <c r="D15" s="38" t="str">
        <f>VLOOKUP(C15,'[1]LEDEN'!A:C,2,FALSE)</f>
        <v>GHESQUIERE Jozef</v>
      </c>
      <c r="F15" s="29" t="str">
        <f>VLOOKUP(C15,'[1]LEDEN'!A:C,3,FALSE)</f>
        <v>DOS</v>
      </c>
      <c r="J15" s="29">
        <v>5</v>
      </c>
      <c r="K15" s="39">
        <v>152</v>
      </c>
      <c r="L15" s="29">
        <v>138</v>
      </c>
      <c r="M15" s="40">
        <f>IF(L15&lt;&gt;"",(K15/L15)-0.005,"")</f>
        <v>1.096449275362319</v>
      </c>
      <c r="N15" s="29">
        <v>10</v>
      </c>
      <c r="O15" s="29" t="str">
        <f t="shared" si="0"/>
        <v>OG</v>
      </c>
    </row>
    <row r="16" spans="2:15" ht="15">
      <c r="B16">
        <f t="shared" si="1"/>
        <v>7</v>
      </c>
      <c r="C16" s="37">
        <v>7814</v>
      </c>
      <c r="D16" s="38" t="str">
        <f>VLOOKUP(C16,'[1]LEDEN'!A:C,2,FALSE)</f>
        <v>DE WILDE Johan</v>
      </c>
      <c r="F16" s="29" t="str">
        <f>VLOOKUP(C16,'[1]LEDEN'!A:C,3,FALSE)</f>
        <v>AI</v>
      </c>
      <c r="J16" s="29">
        <v>2</v>
      </c>
      <c r="K16" s="39">
        <v>123</v>
      </c>
      <c r="L16" s="29">
        <v>73</v>
      </c>
      <c r="M16" s="40">
        <f>IF(L16&lt;&gt;"",(K16/L16)-0.005,"")</f>
        <v>1.6799315068493152</v>
      </c>
      <c r="N16" s="29">
        <v>11</v>
      </c>
      <c r="O16" s="29" t="str">
        <f t="shared" si="0"/>
        <v>OG</v>
      </c>
    </row>
    <row r="17" spans="2:15" ht="15">
      <c r="B17">
        <f t="shared" si="1"/>
        <v>8</v>
      </c>
      <c r="C17" s="37">
        <v>8686</v>
      </c>
      <c r="D17" s="38" t="str">
        <f>VLOOKUP(C17,'[1]LEDEN'!A:C,2,FALSE)</f>
        <v>DELHAYE Rafaël</v>
      </c>
      <c r="F17" s="29" t="str">
        <f>VLOOKUP(C17,'[1]LEDEN'!A:C,3,FALSE)</f>
        <v>WOH</v>
      </c>
      <c r="J17" s="29">
        <v>1</v>
      </c>
      <c r="K17" s="39">
        <v>114</v>
      </c>
      <c r="L17" s="29">
        <v>73</v>
      </c>
      <c r="M17" s="40">
        <f>IF(L17&lt;&gt;"",(K17/L17)-0.005,"")</f>
        <v>1.5566438356164385</v>
      </c>
      <c r="N17" s="29">
        <v>10</v>
      </c>
      <c r="O17" s="29" t="str">
        <f t="shared" si="0"/>
        <v>OG</v>
      </c>
    </row>
    <row r="18" spans="2:15" ht="15">
      <c r="B18">
        <f t="shared" si="1"/>
        <v>9</v>
      </c>
      <c r="C18" s="37">
        <v>8528</v>
      </c>
      <c r="D18" s="38" t="str">
        <f>VLOOKUP(C18,'[1]LEDEN'!A:C,2,FALSE)</f>
        <v>VANACKER Jozef</v>
      </c>
      <c r="F18" s="29" t="str">
        <f>VLOOKUP(C18,'[1]LEDEN'!A:C,3,FALSE)</f>
        <v>WOH</v>
      </c>
      <c r="J18" s="29">
        <v>0</v>
      </c>
      <c r="K18" s="39">
        <v>92</v>
      </c>
      <c r="L18" s="29">
        <v>62</v>
      </c>
      <c r="M18" s="40">
        <f>IF(L18&lt;&gt;"",(K18/L18)-0.005,"")</f>
        <v>1.4788709677419356</v>
      </c>
      <c r="N18" s="29">
        <v>9</v>
      </c>
      <c r="O18" s="29" t="str">
        <f t="shared" si="0"/>
        <v>OG</v>
      </c>
    </row>
    <row r="19" spans="2:15" ht="15">
      <c r="B19">
        <f t="shared" si="1"/>
        <v>10</v>
      </c>
      <c r="C19" s="37">
        <v>8459</v>
      </c>
      <c r="D19" s="38" t="str">
        <f>VLOOKUP(C19,'[1]LEDEN'!A:C,2,FALSE)</f>
        <v>VAN DE VELDE Desire</v>
      </c>
      <c r="F19" s="29" t="str">
        <f>VLOOKUP(C19,'[1]LEDEN'!A:C,3,FALSE)</f>
        <v>IBA</v>
      </c>
      <c r="J19" s="29">
        <v>0</v>
      </c>
      <c r="K19" s="39">
        <v>64</v>
      </c>
      <c r="L19" s="29">
        <v>127</v>
      </c>
      <c r="M19" s="40">
        <f>IF(L19&lt;&gt;"",(K19/L19)-0.005,"")</f>
        <v>0.49893700787401574</v>
      </c>
      <c r="N19" s="29">
        <v>5</v>
      </c>
      <c r="O19" s="29" t="str">
        <f t="shared" si="0"/>
        <v>OG</v>
      </c>
    </row>
    <row r="20" spans="2:15" ht="15">
      <c r="B20"/>
      <c r="C20" s="37"/>
      <c r="D20" s="38"/>
      <c r="F20" s="29"/>
      <c r="J20" s="29"/>
      <c r="K20" s="39"/>
      <c r="L20" s="29"/>
      <c r="M20" s="40">
        <f>IF(L20&lt;&gt;"",(K20/L20)-0.005,"")</f>
      </c>
      <c r="N20" s="29"/>
      <c r="O20" s="29">
        <f t="shared" si="0"/>
      </c>
    </row>
    <row r="21" spans="2:15" ht="15">
      <c r="B21">
        <f t="shared" si="1"/>
        <v>1</v>
      </c>
      <c r="C21" s="37">
        <v>8156</v>
      </c>
      <c r="D21" s="38" t="str">
        <f>VLOOKUP(C21,'[1]LEDEN'!A:C,2,FALSE)</f>
        <v>DE TOLLENAERE Jonny</v>
      </c>
      <c r="F21" s="29" t="str">
        <f>VLOOKUP(C21,'[1]LEDEN'!A:C,3,FALSE)</f>
        <v>VRLS</v>
      </c>
      <c r="J21" s="29" t="s">
        <v>16</v>
      </c>
      <c r="K21" s="39"/>
      <c r="L21" s="29"/>
      <c r="M21" s="40">
        <f>IF(L21&lt;&gt;"",(K21/L21)-0.005,"")</f>
      </c>
      <c r="N21" s="29"/>
      <c r="O21" s="29">
        <f t="shared" si="0"/>
      </c>
    </row>
    <row r="22" spans="2:15" ht="15">
      <c r="B22">
        <f t="shared" si="1"/>
        <v>2</v>
      </c>
      <c r="C22" s="29">
        <v>7024</v>
      </c>
      <c r="D22" s="38" t="str">
        <f>VLOOKUP(C22,'[1]LEDEN'!A:C,2,FALSE)</f>
        <v>HUYGHELIER Herman</v>
      </c>
      <c r="F22" s="29" t="str">
        <f>VLOOKUP(C22,'[1]LEDEN'!A:C,3,FALSE)</f>
        <v>K.GHOK</v>
      </c>
      <c r="J22" s="29" t="s">
        <v>16</v>
      </c>
      <c r="K22" s="39"/>
      <c r="L22" s="29"/>
      <c r="M22" s="40">
        <f>IF(L22&lt;&gt;"",(K22/L22)-0.005,"")</f>
      </c>
      <c r="N22" s="29"/>
      <c r="O22" s="29">
        <f t="shared" si="0"/>
      </c>
    </row>
    <row r="23" ht="6" customHeight="1"/>
    <row r="24" spans="2:16" ht="23.25">
      <c r="B24" s="41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2:16" ht="15">
      <c r="B25" s="42" t="s">
        <v>18</v>
      </c>
      <c r="D25" s="43"/>
      <c r="O25"/>
      <c r="P25" s="29"/>
    </row>
    <row r="26" spans="2:16" ht="15">
      <c r="B26">
        <v>1</v>
      </c>
      <c r="C26" s="37">
        <v>4701</v>
      </c>
      <c r="D26" s="38" t="str">
        <f>VLOOKUP(C26,'[1]LEDEN'!A:C,2,FALSE)</f>
        <v>WERBROUCK Donald</v>
      </c>
      <c r="F26" s="29" t="str">
        <f>VLOOKUP(C26,'[1]LEDEN'!A:C,3,FALSE)</f>
        <v>WOH</v>
      </c>
      <c r="H26" s="44" t="s">
        <v>19</v>
      </c>
      <c r="O26"/>
      <c r="P26" s="29"/>
    </row>
    <row r="27" spans="2:16" ht="15">
      <c r="B27">
        <v>2</v>
      </c>
      <c r="C27" s="29">
        <v>7316</v>
      </c>
      <c r="D27" s="38" t="str">
        <f>VLOOKUP(C27,'[1]LEDEN'!A:C,2,FALSE)</f>
        <v>RONDELE Freddy</v>
      </c>
      <c r="F27" s="29" t="str">
        <f>VLOOKUP(C27,'[1]LEDEN'!A:C,3,FALSE)</f>
        <v>AI</v>
      </c>
      <c r="H27" s="44" t="s">
        <v>20</v>
      </c>
      <c r="O27"/>
      <c r="P27" s="29"/>
    </row>
    <row r="28" spans="2:16" ht="15">
      <c r="B28">
        <v>3</v>
      </c>
      <c r="C28" s="29">
        <v>8480</v>
      </c>
      <c r="D28" s="38" t="str">
        <f>VLOOKUP(C28,'[1]LEDEN'!A:C,2,FALSE)</f>
        <v>VANGANSBEKE Gerard</v>
      </c>
      <c r="F28" s="29" t="str">
        <f>VLOOKUP(C28,'[1]LEDEN'!A:C,3,FALSE)</f>
        <v>KK</v>
      </c>
      <c r="H28" s="44" t="s">
        <v>21</v>
      </c>
      <c r="O28"/>
      <c r="P28" s="29"/>
    </row>
    <row r="29" spans="2:16" ht="15">
      <c r="B29">
        <v>4</v>
      </c>
      <c r="C29" s="29">
        <v>7314</v>
      </c>
      <c r="D29" s="38" t="str">
        <f>VLOOKUP(C29,'[1]LEDEN'!A:C,2,FALSE)</f>
        <v>DEMAN Leon</v>
      </c>
      <c r="F29" s="29" t="str">
        <f>VLOOKUP(C29,'[1]LEDEN'!A:C,3,FALSE)</f>
        <v>WOH</v>
      </c>
      <c r="H29" s="44" t="s">
        <v>22</v>
      </c>
      <c r="O29"/>
      <c r="P29" s="29"/>
    </row>
    <row r="30" spans="2:16" ht="6" customHeight="1">
      <c r="B30"/>
      <c r="C30" s="29"/>
      <c r="O30"/>
      <c r="P30" s="29"/>
    </row>
    <row r="31" spans="2:16" ht="15">
      <c r="B31" s="45" t="s">
        <v>23</v>
      </c>
      <c r="C31" s="46"/>
      <c r="D31" s="47"/>
      <c r="E31" s="48">
        <v>40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6"/>
    </row>
    <row r="32" spans="2:16" ht="6" customHeight="1">
      <c r="B32" s="47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6"/>
    </row>
    <row r="33" spans="2:16" ht="15">
      <c r="B33" s="48" t="s">
        <v>24</v>
      </c>
      <c r="C33" s="46"/>
      <c r="D33" s="47"/>
      <c r="E33" s="49" t="s">
        <v>25</v>
      </c>
      <c r="F33" s="50"/>
      <c r="G33" s="51"/>
      <c r="H33" s="51"/>
      <c r="I33" s="51"/>
      <c r="J33" s="51"/>
      <c r="K33" s="51"/>
      <c r="L33" s="47"/>
      <c r="M33" s="52">
        <v>1.75</v>
      </c>
      <c r="N33" s="47"/>
      <c r="O33" s="47"/>
      <c r="P33" s="46"/>
    </row>
    <row r="34" spans="2:16" ht="15">
      <c r="B34" s="46"/>
      <c r="C34" s="47"/>
      <c r="D34" s="47"/>
      <c r="E34" s="53" t="s">
        <v>26</v>
      </c>
      <c r="F34" s="47"/>
      <c r="G34" s="47"/>
      <c r="H34" s="47"/>
      <c r="I34" s="47"/>
      <c r="J34" s="47"/>
      <c r="K34" s="47"/>
      <c r="L34" s="47"/>
      <c r="M34" s="52">
        <v>1.75</v>
      </c>
      <c r="N34" s="47"/>
      <c r="O34" s="46"/>
      <c r="P34" s="47"/>
    </row>
    <row r="35" spans="2:16" ht="6" customHeight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/>
      <c r="P35" s="47"/>
    </row>
    <row r="36" spans="2:16" ht="15">
      <c r="B36" s="45" t="s">
        <v>27</v>
      </c>
      <c r="C36" s="47"/>
      <c r="D36" s="47"/>
      <c r="E36" t="s">
        <v>28</v>
      </c>
      <c r="F36" s="47"/>
      <c r="G36" s="47"/>
      <c r="H36" s="47"/>
      <c r="I36" s="47"/>
      <c r="J36" s="47"/>
      <c r="K36" s="47"/>
      <c r="L36" s="47"/>
      <c r="M36" s="47"/>
      <c r="N36" s="47"/>
      <c r="O36" s="46"/>
      <c r="P36" s="47"/>
    </row>
    <row r="37" spans="2:16" ht="6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6"/>
      <c r="P37" s="47"/>
    </row>
    <row r="38" spans="2:16" ht="15">
      <c r="B38" s="50" t="s">
        <v>29</v>
      </c>
      <c r="C38" s="47"/>
      <c r="D38" s="54"/>
      <c r="E38" s="54"/>
      <c r="F38" s="55"/>
      <c r="G38" s="56"/>
      <c r="H38" s="56"/>
      <c r="I38" s="56"/>
      <c r="J38" s="56"/>
      <c r="K38" s="57"/>
      <c r="L38" s="56"/>
      <c r="M38" s="54"/>
      <c r="N38" s="47"/>
      <c r="O38" s="46"/>
      <c r="P38" s="47"/>
    </row>
    <row r="39" spans="2:16" ht="6" customHeight="1">
      <c r="B39" s="56"/>
      <c r="C39" s="58"/>
      <c r="D39" s="54"/>
      <c r="E39" s="47"/>
      <c r="F39" s="47"/>
      <c r="G39" s="47"/>
      <c r="H39" s="47"/>
      <c r="I39" s="47"/>
      <c r="J39" s="47"/>
      <c r="K39" s="59"/>
      <c r="L39" s="47"/>
      <c r="M39" s="47"/>
      <c r="N39" s="47"/>
      <c r="O39" s="46"/>
      <c r="P39" s="47"/>
    </row>
    <row r="40" spans="2:16" ht="15">
      <c r="B40" s="60" t="s">
        <v>30</v>
      </c>
      <c r="C40" s="47"/>
      <c r="D40" s="47"/>
      <c r="E40" s="60"/>
      <c r="F40" s="60" t="s">
        <v>31</v>
      </c>
      <c r="G40" s="61"/>
      <c r="H40" s="60"/>
      <c r="I40" s="62"/>
      <c r="J40" s="62"/>
      <c r="K40" s="63"/>
      <c r="L40" s="60" t="s">
        <v>32</v>
      </c>
      <c r="M40" s="62"/>
      <c r="N40" s="60"/>
      <c r="O40" s="54"/>
      <c r="P40" s="47"/>
    </row>
    <row r="41" spans="2:16" ht="6" customHeight="1">
      <c r="B41" s="56"/>
      <c r="C41" s="47"/>
      <c r="D41" s="47"/>
      <c r="E41" s="60"/>
      <c r="F41" s="61"/>
      <c r="G41" s="61"/>
      <c r="H41" s="60"/>
      <c r="I41" s="62"/>
      <c r="J41" s="62"/>
      <c r="K41" s="63"/>
      <c r="L41" s="60"/>
      <c r="M41" s="62"/>
      <c r="N41" s="60"/>
      <c r="O41" s="54"/>
      <c r="P41" s="47"/>
    </row>
    <row r="42" spans="2:16" ht="15">
      <c r="B42" s="50" t="s">
        <v>33</v>
      </c>
      <c r="C42" s="60"/>
      <c r="D42" s="54"/>
      <c r="E42" s="54"/>
      <c r="F42" s="55"/>
      <c r="G42" s="56"/>
      <c r="H42" s="56"/>
      <c r="I42" s="56"/>
      <c r="J42" s="56"/>
      <c r="K42" s="57"/>
      <c r="L42" s="55"/>
      <c r="M42" s="54"/>
      <c r="N42" s="47"/>
      <c r="O42" s="46"/>
      <c r="P42" s="47"/>
    </row>
    <row r="43" spans="2:16" ht="15">
      <c r="B43" s="50" t="s">
        <v>34</v>
      </c>
      <c r="C43" s="60"/>
      <c r="D43" s="54"/>
      <c r="E43" s="54"/>
      <c r="F43" s="55"/>
      <c r="G43" s="56"/>
      <c r="H43" s="56"/>
      <c r="I43" s="56"/>
      <c r="J43" s="56"/>
      <c r="K43" s="57"/>
      <c r="L43" s="55"/>
      <c r="M43" s="54"/>
      <c r="N43" s="47"/>
      <c r="O43" s="46"/>
      <c r="P43" s="47"/>
    </row>
    <row r="44" spans="2:16" ht="6" customHeight="1">
      <c r="B44" s="64"/>
      <c r="C44" s="65"/>
      <c r="D44" s="66"/>
      <c r="E44" s="66"/>
      <c r="F44" s="67"/>
      <c r="G44" s="68"/>
      <c r="H44" s="68"/>
      <c r="I44" s="68"/>
      <c r="J44" s="68"/>
      <c r="K44" s="69"/>
      <c r="L44" s="67"/>
      <c r="M44" s="70"/>
      <c r="N44" s="71"/>
      <c r="O44" s="72"/>
      <c r="P44" s="71"/>
    </row>
    <row r="45" spans="2:16" ht="15">
      <c r="B45" s="73" t="s">
        <v>35</v>
      </c>
      <c r="C45" s="74"/>
      <c r="D45" s="75"/>
      <c r="E45" s="75"/>
      <c r="F45" s="76"/>
      <c r="G45" s="77"/>
      <c r="H45" s="77"/>
      <c r="I45" s="77"/>
      <c r="J45" s="77"/>
      <c r="K45" s="78"/>
      <c r="L45" s="76"/>
      <c r="M45" s="79"/>
      <c r="N45" s="80"/>
      <c r="O45" s="81"/>
      <c r="P45" s="82"/>
    </row>
    <row r="46" spans="2:16" ht="15">
      <c r="B46" s="83" t="s">
        <v>36</v>
      </c>
      <c r="C46" s="84"/>
      <c r="D46" s="84"/>
      <c r="E46" s="84"/>
      <c r="F46" s="84"/>
      <c r="G46" s="84"/>
      <c r="H46" s="84"/>
      <c r="I46" s="84"/>
      <c r="J46" s="84"/>
      <c r="K46" s="85"/>
      <c r="L46" s="84"/>
      <c r="M46" s="84"/>
      <c r="N46" s="84"/>
      <c r="O46" s="86"/>
      <c r="P46" s="87"/>
    </row>
    <row r="47" spans="2:16" ht="6" customHeight="1">
      <c r="B47" s="46"/>
      <c r="C47" s="47"/>
      <c r="D47" s="47"/>
      <c r="E47" s="47"/>
      <c r="F47" s="47"/>
      <c r="G47" s="47"/>
      <c r="H47" s="47"/>
      <c r="I47" s="47"/>
      <c r="J47" s="47"/>
      <c r="K47" s="59"/>
      <c r="L47" s="47"/>
      <c r="M47" s="47"/>
      <c r="N47" s="47"/>
      <c r="O47" s="46"/>
      <c r="P47" s="47"/>
    </row>
    <row r="48" spans="2:16" ht="15">
      <c r="B48" s="38" t="s">
        <v>37</v>
      </c>
      <c r="C48" s="47"/>
      <c r="D48" s="47"/>
      <c r="E48" s="47"/>
      <c r="F48" s="47"/>
      <c r="G48" s="47"/>
      <c r="H48" s="47"/>
      <c r="I48" s="47"/>
      <c r="J48" s="47"/>
      <c r="K48" s="38" t="s">
        <v>38</v>
      </c>
      <c r="L48" s="47"/>
      <c r="M48" s="47"/>
      <c r="N48" s="47"/>
      <c r="O48" s="46"/>
      <c r="P48" s="47"/>
    </row>
    <row r="49" ht="6" customHeight="1"/>
    <row r="50" ht="26.25">
      <c r="H50" s="88" t="s">
        <v>39</v>
      </c>
    </row>
    <row r="52" ht="15"/>
    <row r="53" spans="2:12" ht="1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 ht="1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2:12" ht="1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 ht="15.7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 ht="15.7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 ht="15.7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 ht="15.7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</sheetData>
  <sheetProtection/>
  <mergeCells count="5">
    <mergeCell ref="C1:N1"/>
    <mergeCell ref="O2:P2"/>
    <mergeCell ref="B4:P4"/>
    <mergeCell ref="A7:P7"/>
    <mergeCell ref="B24:P24"/>
  </mergeCells>
  <hyperlinks>
    <hyperlink ref="H50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2010-12-22T16:41:29Z</cp:lastPrinted>
  <dcterms:created xsi:type="dcterms:W3CDTF">2010-12-22T16:41:14Z</dcterms:created>
  <dcterms:modified xsi:type="dcterms:W3CDTF">2010-12-22T16:43:00Z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