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55" windowWidth="20355" windowHeight="868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<sst xmlns="http://schemas.openxmlformats.org/spreadsheetml/2006/main" count="51" uniqueCount="22">
  <si>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</si>
  <si>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</si>
  <si>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</si>
  <si>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</si>
  <si>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1° KLASSE DRIEBANDEN</t>
  </si>
  <si>
    <t>MATCH</t>
  </si>
  <si>
    <t>datum:</t>
  </si>
  <si>
    <t>Lokaal:</t>
  </si>
  <si>
    <t>Kon. Kortrijkse BC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</si>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</sst>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60</xdr:row>
      <xdr:rowOff>0</xdr:rowOff>
    </xdr:from>
    <xdr:to>
      <xdr:col>0</xdr:col>
      <xdr:colOff>638175</xdr:colOff>
      <xdr:row>61</xdr:row>
      <xdr:rowOff>95250</xdr:rowOff>
    </xdr:to>
    <xdr:pic>
      <xdr:nvPicPr>
        <xdr:cNvPr id="1" name="Afbeelding 3" descr="d:\DATA\WEBSITES\KBBB-ZWVL\images\Sponsors\Kortrij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1821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60</xdr:row>
      <xdr:rowOff>0</xdr:rowOff>
    </xdr:from>
    <xdr:to>
      <xdr:col>2</xdr:col>
      <xdr:colOff>342900</xdr:colOff>
      <xdr:row>61</xdr:row>
      <xdr:rowOff>95250</xdr:rowOff>
    </xdr:to>
    <xdr:pic>
      <xdr:nvPicPr>
        <xdr:cNvPr id="2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9182100"/>
          <a:ext cx="4953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59</xdr:row>
      <xdr:rowOff>180975</xdr:rowOff>
    </xdr:from>
    <xdr:to>
      <xdr:col>3</xdr:col>
      <xdr:colOff>600075</xdr:colOff>
      <xdr:row>61</xdr:row>
      <xdr:rowOff>95250</xdr:rowOff>
    </xdr:to>
    <xdr:pic>
      <xdr:nvPicPr>
        <xdr:cNvPr id="3" name="Afbeelding 5" descr="d:\DATA\WEBSITES\KBBB-ZWVL\images\Sponsors\demoor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9172575"/>
          <a:ext cx="657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60</xdr:row>
      <xdr:rowOff>9525</xdr:rowOff>
    </xdr:from>
    <xdr:to>
      <xdr:col>4</xdr:col>
      <xdr:colOff>266700</xdr:colOff>
      <xdr:row>60</xdr:row>
      <xdr:rowOff>180975</xdr:rowOff>
    </xdr:to>
    <xdr:pic>
      <xdr:nvPicPr>
        <xdr:cNvPr id="4" name="dnn_dnnLOGO_imgLogo0" descr="Verhoeven Biljartfabrie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91916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61</xdr:row>
      <xdr:rowOff>9525</xdr:rowOff>
    </xdr:from>
    <xdr:to>
      <xdr:col>4</xdr:col>
      <xdr:colOff>247650</xdr:colOff>
      <xdr:row>61</xdr:row>
      <xdr:rowOff>161925</xdr:rowOff>
    </xdr:to>
    <xdr:pic>
      <xdr:nvPicPr>
        <xdr:cNvPr id="5" name="Afbeelding 7" descr="d:\DATA\WEBSITES\KBBB-ZWVL\images\Sponsors\Simoni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9382125"/>
          <a:ext cx="638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60</xdr:row>
      <xdr:rowOff>9525</xdr:rowOff>
    </xdr:from>
    <xdr:to>
      <xdr:col>6</xdr:col>
      <xdr:colOff>152400</xdr:colOff>
      <xdr:row>61</xdr:row>
      <xdr:rowOff>76200</xdr:rowOff>
    </xdr:to>
    <xdr:pic>
      <xdr:nvPicPr>
        <xdr:cNvPr id="6" name="Afbeelding 8" descr="d:\DATA\WEBSITES\KBBB-ZWVL\images\Sponsors\eos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0325" y="9191625"/>
          <a:ext cx="581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59</xdr:row>
      <xdr:rowOff>142875</xdr:rowOff>
    </xdr:from>
    <xdr:to>
      <xdr:col>8</xdr:col>
      <xdr:colOff>76200</xdr:colOff>
      <xdr:row>61</xdr:row>
      <xdr:rowOff>104775</xdr:rowOff>
    </xdr:to>
    <xdr:pic>
      <xdr:nvPicPr>
        <xdr:cNvPr id="7" name="Afbeelding 9" descr="aramit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76600" y="9134475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59</xdr:row>
      <xdr:rowOff>142875</xdr:rowOff>
    </xdr:from>
    <xdr:to>
      <xdr:col>9</xdr:col>
      <xdr:colOff>171450</xdr:colOff>
      <xdr:row>61</xdr:row>
      <xdr:rowOff>104775</xdr:rowOff>
    </xdr:to>
    <xdr:pic>
      <xdr:nvPicPr>
        <xdr:cNvPr id="8" name="Afbeelding 10" descr="d:\DATA\WEBSITES\KBBB-ZWVL\images\Sponsors\RT_smal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57675" y="91344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59</xdr:row>
      <xdr:rowOff>161925</xdr:rowOff>
    </xdr:from>
    <xdr:to>
      <xdr:col>10</xdr:col>
      <xdr:colOff>400050</xdr:colOff>
      <xdr:row>61</xdr:row>
      <xdr:rowOff>95250</xdr:rowOff>
    </xdr:to>
    <xdr:pic>
      <xdr:nvPicPr>
        <xdr:cNvPr id="9" name="Afbeelding 11" descr="d:\DATA\WEBSITES\KBBB-ZWVL\images\Sponsors\GHOK New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29175" y="9153525"/>
          <a:ext cx="714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59</xdr:row>
      <xdr:rowOff>161925</xdr:rowOff>
    </xdr:from>
    <xdr:to>
      <xdr:col>12</xdr:col>
      <xdr:colOff>333375</xdr:colOff>
      <xdr:row>61</xdr:row>
      <xdr:rowOff>85725</xdr:rowOff>
    </xdr:to>
    <xdr:pic>
      <xdr:nvPicPr>
        <xdr:cNvPr id="10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86425" y="9153525"/>
          <a:ext cx="723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F%20DRIEBAND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KK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6.42187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40614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MILLET Michel</v>
      </c>
      <c r="C6" s="22"/>
      <c r="D6" s="22"/>
      <c r="E6" s="22"/>
      <c r="F6" s="22" t="s">
        <v>12</v>
      </c>
      <c r="G6" s="24" t="str">
        <f>VLOOKUP(L6,'[1]LEDEN'!A:E,3,FALSE)</f>
        <v>KK</v>
      </c>
      <c r="H6" s="24"/>
      <c r="I6" s="22"/>
      <c r="J6" s="22"/>
      <c r="K6" s="22"/>
      <c r="L6" s="25">
        <v>8425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LAGAGE Roger</v>
      </c>
      <c r="D9" s="32"/>
      <c r="E9" s="32"/>
      <c r="F9" s="30">
        <v>2</v>
      </c>
      <c r="G9" s="30"/>
      <c r="H9" s="30">
        <v>34</v>
      </c>
      <c r="I9" s="30">
        <v>53</v>
      </c>
      <c r="J9" s="33">
        <f aca="true" t="shared" si="0" ref="J9:J14">ROUNDDOWN(H9/I9,3)</f>
        <v>0.641</v>
      </c>
      <c r="K9" s="30">
        <v>7</v>
      </c>
      <c r="L9" s="34"/>
      <c r="N9">
        <v>4730</v>
      </c>
    </row>
    <row r="10" spans="2:14" ht="15" customHeight="1">
      <c r="B10" s="30">
        <v>2</v>
      </c>
      <c r="C10" s="31" t="str">
        <f>VLOOKUP(N10,'[1]LEDEN'!A:E,2,FALSE)</f>
        <v>LEYN Philippe</v>
      </c>
      <c r="D10" s="32"/>
      <c r="E10" s="32"/>
      <c r="F10" s="30">
        <v>2</v>
      </c>
      <c r="G10" s="30"/>
      <c r="H10" s="30">
        <v>34</v>
      </c>
      <c r="I10" s="30">
        <v>56</v>
      </c>
      <c r="J10" s="33">
        <f t="shared" si="0"/>
        <v>0.607</v>
      </c>
      <c r="K10" s="30">
        <v>3</v>
      </c>
      <c r="L10" s="35">
        <v>1</v>
      </c>
      <c r="N10">
        <v>4778</v>
      </c>
    </row>
    <row r="11" spans="2:14" ht="15" customHeight="1">
      <c r="B11" s="30">
        <v>3</v>
      </c>
      <c r="C11" s="31" t="str">
        <f>VLOOKUP(N11,'[1]LEDEN'!A:E,2,FALSE)</f>
        <v>DENNEULIN Frédéric</v>
      </c>
      <c r="D11" s="32"/>
      <c r="E11" s="32"/>
      <c r="F11" s="30">
        <v>2</v>
      </c>
      <c r="G11" s="30"/>
      <c r="H11" s="30">
        <v>34</v>
      </c>
      <c r="I11" s="30">
        <v>48</v>
      </c>
      <c r="J11" s="33">
        <f t="shared" si="0"/>
        <v>0.708</v>
      </c>
      <c r="K11" s="30">
        <v>3</v>
      </c>
      <c r="L11" s="35"/>
      <c r="N11">
        <v>4708</v>
      </c>
    </row>
    <row r="12" spans="2:12" ht="15" customHeight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6</v>
      </c>
      <c r="G14" s="38">
        <f>SUM(G9:G13)</f>
        <v>0</v>
      </c>
      <c r="H14" s="38">
        <f>SUM(H9:H13)</f>
        <v>102</v>
      </c>
      <c r="I14" s="38">
        <f>SUM(I9:I13)</f>
        <v>157</v>
      </c>
      <c r="J14" s="39">
        <f t="shared" si="0"/>
        <v>0.649</v>
      </c>
      <c r="K14" s="38">
        <f>MAX(K9:K13)</f>
        <v>7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LAGAGE Roger</v>
      </c>
      <c r="C17" s="22"/>
      <c r="D17" s="22"/>
      <c r="E17" s="22"/>
      <c r="F17" s="22" t="s">
        <v>12</v>
      </c>
      <c r="G17" s="24" t="str">
        <f>VLOOKUP(L17,'[1]LEDEN'!A:E,3,FALSE)</f>
        <v>KK</v>
      </c>
      <c r="H17" s="24"/>
      <c r="I17" s="22"/>
      <c r="J17" s="22"/>
      <c r="K17" s="22"/>
      <c r="L17" s="25">
        <v>4730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MILLET Michel</v>
      </c>
      <c r="D20" s="32"/>
      <c r="E20" s="32"/>
      <c r="F20" s="30">
        <v>0</v>
      </c>
      <c r="G20" s="30"/>
      <c r="H20" s="30">
        <v>31</v>
      </c>
      <c r="I20" s="30">
        <v>53</v>
      </c>
      <c r="J20" s="33">
        <f aca="true" t="shared" si="1" ref="J20:J25">ROUNDDOWN(H20/I20,3)</f>
        <v>0.584</v>
      </c>
      <c r="K20" s="30">
        <v>5</v>
      </c>
      <c r="L20" s="34"/>
      <c r="N20">
        <v>8425</v>
      </c>
    </row>
    <row r="21" spans="2:14" ht="15">
      <c r="B21" s="30">
        <v>2</v>
      </c>
      <c r="C21" s="31" t="str">
        <f>VLOOKUP(N21,'[1]LEDEN'!A:E,2,FALSE)</f>
        <v>DENNEULIN Frédéric</v>
      </c>
      <c r="D21" s="32"/>
      <c r="E21" s="32"/>
      <c r="F21" s="30">
        <v>2</v>
      </c>
      <c r="G21" s="30"/>
      <c r="H21" s="30">
        <v>34</v>
      </c>
      <c r="I21" s="30">
        <v>50</v>
      </c>
      <c r="J21" s="33">
        <f t="shared" si="1"/>
        <v>0.68</v>
      </c>
      <c r="K21" s="30">
        <v>4</v>
      </c>
      <c r="L21" s="35">
        <v>2</v>
      </c>
      <c r="N21">
        <v>4708</v>
      </c>
    </row>
    <row r="22" spans="2:14" ht="15">
      <c r="B22" s="30">
        <v>3</v>
      </c>
      <c r="C22" s="31" t="str">
        <f>VLOOKUP(N22,'[1]LEDEN'!A:E,2,FALSE)</f>
        <v>LEYN Philippe</v>
      </c>
      <c r="D22" s="32"/>
      <c r="E22" s="32"/>
      <c r="F22" s="30">
        <v>2</v>
      </c>
      <c r="G22" s="30"/>
      <c r="H22" s="30">
        <v>34</v>
      </c>
      <c r="I22" s="30">
        <v>50</v>
      </c>
      <c r="J22" s="33">
        <f t="shared" si="1"/>
        <v>0.68</v>
      </c>
      <c r="K22" s="30">
        <v>4</v>
      </c>
      <c r="L22" s="35"/>
      <c r="N22">
        <v>4778</v>
      </c>
    </row>
    <row r="23" spans="2:12" ht="15">
      <c r="B23" s="30">
        <v>4</v>
      </c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99</v>
      </c>
      <c r="I25" s="38">
        <f>SUM(I20:I24)</f>
        <v>153</v>
      </c>
      <c r="J25" s="39">
        <f t="shared" si="1"/>
        <v>0.647</v>
      </c>
      <c r="K25" s="38">
        <f>MAX(K20:K24)</f>
        <v>5</v>
      </c>
      <c r="L25" s="40" t="s">
        <v>20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11</v>
      </c>
      <c r="B28" s="23" t="str">
        <f>VLOOKUP(L28,'[1]LEDEN'!A:E,2,FALSE)</f>
        <v>DENNEULIN Frédéric</v>
      </c>
      <c r="C28" s="22"/>
      <c r="D28" s="22"/>
      <c r="E28" s="22"/>
      <c r="F28" s="44" t="s">
        <v>12</v>
      </c>
      <c r="G28" s="45" t="str">
        <f>VLOOKUP(L28,'[1]LEDEN'!A:E,3,FALSE)</f>
        <v>KK</v>
      </c>
      <c r="H28" s="45"/>
      <c r="I28" s="44"/>
      <c r="J28" s="44"/>
      <c r="K28" s="44"/>
      <c r="L28" s="25">
        <v>4708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LEYN Philippe</v>
      </c>
      <c r="D31" s="32"/>
      <c r="E31" s="32"/>
      <c r="F31" s="30">
        <v>2</v>
      </c>
      <c r="G31" s="30"/>
      <c r="H31" s="30">
        <v>34</v>
      </c>
      <c r="I31" s="30">
        <v>66</v>
      </c>
      <c r="J31" s="33">
        <f aca="true" t="shared" si="2" ref="J31:J36">ROUNDDOWN(H31/I31,3)</f>
        <v>0.515</v>
      </c>
      <c r="K31" s="30">
        <v>4</v>
      </c>
      <c r="L31" s="34"/>
      <c r="N31">
        <v>4778</v>
      </c>
    </row>
    <row r="32" spans="2:14" ht="15">
      <c r="B32" s="30">
        <v>2</v>
      </c>
      <c r="C32" s="31" t="str">
        <f>VLOOKUP(N32,'[1]LEDEN'!A:E,2,FALSE)</f>
        <v>LAGAGE Roger</v>
      </c>
      <c r="D32" s="32"/>
      <c r="E32" s="32"/>
      <c r="F32" s="30">
        <v>0</v>
      </c>
      <c r="G32" s="30"/>
      <c r="H32" s="30">
        <v>32</v>
      </c>
      <c r="I32" s="30">
        <v>50</v>
      </c>
      <c r="J32" s="33">
        <f t="shared" si="2"/>
        <v>0.64</v>
      </c>
      <c r="K32" s="30">
        <v>4</v>
      </c>
      <c r="L32" s="35">
        <v>3</v>
      </c>
      <c r="N32">
        <v>4730</v>
      </c>
    </row>
    <row r="33" spans="2:14" ht="15">
      <c r="B33" s="30">
        <v>3</v>
      </c>
      <c r="C33" s="31" t="str">
        <f>VLOOKUP(N33,'[1]LEDEN'!A:E,2,FALSE)</f>
        <v>MILLET Michel</v>
      </c>
      <c r="D33" s="32"/>
      <c r="E33" s="32"/>
      <c r="F33" s="30">
        <v>0</v>
      </c>
      <c r="G33" s="30"/>
      <c r="H33" s="30">
        <v>23</v>
      </c>
      <c r="I33" s="30">
        <v>48</v>
      </c>
      <c r="J33" s="33">
        <f t="shared" si="2"/>
        <v>0.479</v>
      </c>
      <c r="K33" s="30">
        <v>3</v>
      </c>
      <c r="L33" s="35"/>
      <c r="N33">
        <v>8425</v>
      </c>
    </row>
    <row r="34" spans="2:12" ht="15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2</v>
      </c>
      <c r="G36" s="38">
        <f>SUM(G31:G35)</f>
        <v>0</v>
      </c>
      <c r="H36" s="38">
        <f>SUM(H31:H35)</f>
        <v>89</v>
      </c>
      <c r="I36" s="38">
        <f>SUM(I31:I35)</f>
        <v>164</v>
      </c>
      <c r="J36" s="39">
        <f t="shared" si="2"/>
        <v>0.542</v>
      </c>
      <c r="K36" s="38">
        <f>MAX(K31:K35)</f>
        <v>4</v>
      </c>
      <c r="L36" s="40" t="s">
        <v>21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LEYN Philippe</v>
      </c>
      <c r="C39" s="22"/>
      <c r="D39" s="22"/>
      <c r="E39" s="22"/>
      <c r="F39" s="44" t="s">
        <v>12</v>
      </c>
      <c r="G39" s="45" t="str">
        <f>VLOOKUP(L39,'[1]LEDEN'!A:E,3,FALSE)</f>
        <v>DOS</v>
      </c>
      <c r="H39" s="45"/>
      <c r="I39" s="44"/>
      <c r="J39" s="44"/>
      <c r="K39" s="44"/>
      <c r="L39" s="25">
        <v>4778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DENNEULIN Frédéric</v>
      </c>
      <c r="D42" s="32"/>
      <c r="E42" s="32"/>
      <c r="F42" s="30">
        <v>0</v>
      </c>
      <c r="G42" s="30"/>
      <c r="H42" s="30">
        <v>20</v>
      </c>
      <c r="I42" s="30">
        <v>66</v>
      </c>
      <c r="J42" s="33">
        <f aca="true" t="shared" si="3" ref="J42:J47">ROUNDDOWN(H42/I42,3)</f>
        <v>0.303</v>
      </c>
      <c r="K42" s="30">
        <v>2</v>
      </c>
      <c r="L42" s="34"/>
      <c r="N42">
        <v>4708</v>
      </c>
    </row>
    <row r="43" spans="2:14" ht="15">
      <c r="B43" s="30">
        <v>2</v>
      </c>
      <c r="C43" s="31" t="str">
        <f>VLOOKUP(N43,'[1]LEDEN'!A:E,2,FALSE)</f>
        <v>MILLET Michel</v>
      </c>
      <c r="D43" s="32"/>
      <c r="E43" s="32"/>
      <c r="F43" s="30">
        <v>0</v>
      </c>
      <c r="G43" s="30"/>
      <c r="H43" s="30">
        <v>30</v>
      </c>
      <c r="I43" s="30">
        <v>56</v>
      </c>
      <c r="J43" s="33">
        <f t="shared" si="3"/>
        <v>0.535</v>
      </c>
      <c r="K43" s="30">
        <v>4</v>
      </c>
      <c r="L43" s="35">
        <v>4</v>
      </c>
      <c r="N43">
        <v>8425</v>
      </c>
    </row>
    <row r="44" spans="2:14" ht="15">
      <c r="B44" s="30">
        <v>3</v>
      </c>
      <c r="C44" s="31" t="str">
        <f>VLOOKUP(N44,'[1]LEDEN'!A:E,2,FALSE)</f>
        <v>LAGAGE Roger</v>
      </c>
      <c r="D44" s="32"/>
      <c r="E44" s="32"/>
      <c r="F44" s="30">
        <v>0</v>
      </c>
      <c r="G44" s="30"/>
      <c r="H44" s="30">
        <v>20</v>
      </c>
      <c r="I44" s="30">
        <v>50</v>
      </c>
      <c r="J44" s="33">
        <f t="shared" si="3"/>
        <v>0.4</v>
      </c>
      <c r="K44" s="30">
        <v>3</v>
      </c>
      <c r="L44" s="35"/>
      <c r="N44">
        <v>4730</v>
      </c>
    </row>
    <row r="45" spans="2:12" ht="15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0</v>
      </c>
      <c r="G47" s="38">
        <f>SUM(G42:G46)</f>
        <v>0</v>
      </c>
      <c r="H47" s="38">
        <f>SUM(H42:H46)</f>
        <v>70</v>
      </c>
      <c r="I47" s="38">
        <f>SUM(I42:I46)</f>
        <v>172</v>
      </c>
      <c r="J47" s="39">
        <f t="shared" si="3"/>
        <v>0.406</v>
      </c>
      <c r="K47" s="38">
        <f>MAX(K42:K46)</f>
        <v>4</v>
      </c>
      <c r="L47" s="40" t="s">
        <v>21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60" spans="1:2" ht="15">
      <c r="A60" s="21"/>
      <c r="B60"/>
    </row>
    <row r="61" spans="1:10" ht="15">
      <c r="A61" s="46"/>
      <c r="B61" s="46"/>
      <c r="C61" s="46"/>
      <c r="D61" s="46"/>
      <c r="E61" s="46"/>
      <c r="F61" s="46"/>
      <c r="G61" s="46"/>
      <c r="H61" s="46"/>
      <c r="I61" s="46"/>
      <c r="J61" s="46"/>
    </row>
    <row r="62" spans="1:10" ht="15">
      <c r="A62" s="46"/>
      <c r="B62" s="46"/>
      <c r="C62" s="46"/>
      <c r="D62" s="46"/>
      <c r="E62" s="46"/>
      <c r="F62" s="46"/>
      <c r="G62" s="46"/>
      <c r="H62" s="46"/>
      <c r="I62" s="46"/>
      <c r="J62" s="46"/>
    </row>
    <row r="63" spans="1:10" ht="15.75">
      <c r="A63" s="46"/>
      <c r="B63" s="46"/>
      <c r="C63" s="46"/>
      <c r="D63" s="46"/>
      <c r="E63" s="46"/>
      <c r="F63" s="46"/>
      <c r="G63" s="46"/>
      <c r="H63" s="46"/>
      <c r="I63" s="46"/>
      <c r="J63" s="46"/>
    </row>
    <row r="64" spans="1:10" ht="15.75">
      <c r="A64" s="46"/>
      <c r="B64" s="46"/>
      <c r="C64" s="46"/>
      <c r="D64" s="46"/>
      <c r="E64" s="46"/>
      <c r="F64" s="46"/>
      <c r="G64" s="46"/>
      <c r="H64" s="46"/>
      <c r="I64" s="46"/>
      <c r="J64" s="46"/>
    </row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2011-03-15T14:28:00Z</dcterms:created>
  <dcterms:modified xsi:type="dcterms:W3CDTF">2011-03-15T14:32:45Z</dcterms:modified>
  <cp:category/>
  <cp:version/>
  <cp:contentType/>
  <cp:contentStatus/>
</cp:coreProperties>
</file>