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<sst xmlns="http://schemas.openxmlformats.org/spreadsheetml/2006/main" count="62" uniqueCount="23">
  <si>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</si>
  <si>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</si>
  <si>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</si>
  <si>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</si>
  <si>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</si>
  <si>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 xml:space="preserve">        KLEIN</t>
  </si>
  <si>
    <t>datum:</t>
  </si>
  <si>
    <t>13 &amp; 14/01/2011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</si>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</sst>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62</xdr:row>
      <xdr:rowOff>0</xdr:rowOff>
    </xdr:from>
    <xdr:to>
      <xdr:col>0</xdr:col>
      <xdr:colOff>638175</xdr:colOff>
      <xdr:row>63</xdr:row>
      <xdr:rowOff>142875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067800"/>
          <a:ext cx="6096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62</xdr:row>
      <xdr:rowOff>0</xdr:rowOff>
    </xdr:from>
    <xdr:to>
      <xdr:col>3</xdr:col>
      <xdr:colOff>0</xdr:colOff>
      <xdr:row>63</xdr:row>
      <xdr:rowOff>142875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9067800"/>
          <a:ext cx="285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61</xdr:row>
      <xdr:rowOff>180975</xdr:rowOff>
    </xdr:from>
    <xdr:to>
      <xdr:col>3</xdr:col>
      <xdr:colOff>600075</xdr:colOff>
      <xdr:row>63</xdr:row>
      <xdr:rowOff>152400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9058275"/>
          <a:ext cx="600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62</xdr:row>
      <xdr:rowOff>9525</xdr:rowOff>
    </xdr:from>
    <xdr:to>
      <xdr:col>4</xdr:col>
      <xdr:colOff>266700</xdr:colOff>
      <xdr:row>62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9725" y="90773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63</xdr:row>
      <xdr:rowOff>9525</xdr:rowOff>
    </xdr:from>
    <xdr:to>
      <xdr:col>4</xdr:col>
      <xdr:colOff>247650</xdr:colOff>
      <xdr:row>63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90675" y="92678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62</xdr:row>
      <xdr:rowOff>9525</xdr:rowOff>
    </xdr:from>
    <xdr:to>
      <xdr:col>6</xdr:col>
      <xdr:colOff>161925</xdr:colOff>
      <xdr:row>63</xdr:row>
      <xdr:rowOff>123825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86000" y="9077325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61</xdr:row>
      <xdr:rowOff>142875</xdr:rowOff>
    </xdr:from>
    <xdr:to>
      <xdr:col>8</xdr:col>
      <xdr:colOff>85725</xdr:colOff>
      <xdr:row>63</xdr:row>
      <xdr:rowOff>161925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43225" y="9020175"/>
          <a:ext cx="647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61</xdr:row>
      <xdr:rowOff>142875</xdr:rowOff>
    </xdr:from>
    <xdr:to>
      <xdr:col>9</xdr:col>
      <xdr:colOff>171450</xdr:colOff>
      <xdr:row>63</xdr:row>
      <xdr:rowOff>161925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648075" y="9020175"/>
          <a:ext cx="514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61</xdr:row>
      <xdr:rowOff>161925</xdr:rowOff>
    </xdr:from>
    <xdr:to>
      <xdr:col>11</xdr:col>
      <xdr:colOff>85725</xdr:colOff>
      <xdr:row>63</xdr:row>
      <xdr:rowOff>152400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19575" y="9039225"/>
          <a:ext cx="714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61</xdr:row>
      <xdr:rowOff>161925</xdr:rowOff>
    </xdr:from>
    <xdr:to>
      <xdr:col>12</xdr:col>
      <xdr:colOff>333375</xdr:colOff>
      <xdr:row>63</xdr:row>
      <xdr:rowOff>133350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53000" y="9039225"/>
          <a:ext cx="733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2.00390625" style="0" customWidth="1"/>
    <col min="4" max="4" width="15.00390625" style="0" customWidth="1"/>
    <col min="5" max="5" width="6.140625" style="0" customWidth="1"/>
    <col min="6" max="6" width="4.57421875" style="21" customWidth="1"/>
    <col min="7" max="7" width="4.00390625" style="21" customWidth="1"/>
    <col min="8" max="8" width="8.140625" style="21" customWidth="1"/>
    <col min="9" max="9" width="7.28125" style="21" customWidth="1"/>
    <col min="10" max="10" width="8.140625" style="21" customWidth="1"/>
    <col min="11" max="11" width="4.7109375" style="21" customWidth="1"/>
    <col min="12" max="12" width="7.57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 t="s">
        <v>10</v>
      </c>
      <c r="K3" s="15" t="s">
        <v>11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12</v>
      </c>
      <c r="B6" s="23" t="str">
        <f>VLOOKUP(L6,'[1]LEDEN'!A:E,2,FALSE)</f>
        <v>GRAYE André</v>
      </c>
      <c r="C6" s="22"/>
      <c r="D6" s="22"/>
      <c r="E6" s="22"/>
      <c r="F6" s="24" t="s">
        <v>13</v>
      </c>
      <c r="G6" s="25" t="str">
        <f>VLOOKUP(L6,'[1]LEDEN'!A:E,3,FALSE)</f>
        <v>K.GHOK</v>
      </c>
      <c r="H6" s="25"/>
      <c r="I6" s="24"/>
      <c r="J6" s="24"/>
      <c r="K6" s="24"/>
      <c r="L6" s="26">
        <v>7499</v>
      </c>
    </row>
    <row r="7" ht="6" customHeight="1"/>
    <row r="8" spans="6:12" ht="15">
      <c r="F8" s="27" t="s">
        <v>14</v>
      </c>
      <c r="G8" s="27" t="s">
        <v>15</v>
      </c>
      <c r="H8" s="27">
        <v>2.3</v>
      </c>
      <c r="I8" s="27" t="s">
        <v>16</v>
      </c>
      <c r="J8" s="28" t="s">
        <v>17</v>
      </c>
      <c r="K8" s="27" t="s">
        <v>18</v>
      </c>
      <c r="L8" s="27" t="s">
        <v>19</v>
      </c>
    </row>
    <row r="9" spans="2:14" ht="15" customHeight="1">
      <c r="B9" s="29">
        <v>1</v>
      </c>
      <c r="C9" s="30" t="str">
        <f>VLOOKUP(N9,'[1]LEDEN'!A:E,2,FALSE)</f>
        <v>LAMMENS Raphael</v>
      </c>
      <c r="D9" s="31"/>
      <c r="E9" s="31"/>
      <c r="F9" s="29">
        <v>2</v>
      </c>
      <c r="G9" s="29"/>
      <c r="H9" s="29">
        <v>34</v>
      </c>
      <c r="I9" s="29">
        <v>45</v>
      </c>
      <c r="J9" s="32">
        <f aca="true" t="shared" si="0" ref="J9:J14">ROUNDDOWN(H9/I9,3)</f>
        <v>0.755</v>
      </c>
      <c r="K9" s="29">
        <v>3</v>
      </c>
      <c r="L9" s="33"/>
      <c r="N9">
        <v>4713</v>
      </c>
    </row>
    <row r="10" spans="2:14" ht="15" customHeight="1">
      <c r="B10" s="29">
        <v>2</v>
      </c>
      <c r="C10" s="30" t="str">
        <f>VLOOKUP(N10,'[1]LEDEN'!A:E,2,FALSE)</f>
        <v>VANGANSBEKE Gerard</v>
      </c>
      <c r="D10" s="31"/>
      <c r="E10" s="31"/>
      <c r="F10" s="29">
        <v>2</v>
      </c>
      <c r="G10" s="29"/>
      <c r="H10" s="29">
        <v>34</v>
      </c>
      <c r="I10" s="29">
        <v>51</v>
      </c>
      <c r="J10" s="32">
        <f t="shared" si="0"/>
        <v>0.666</v>
      </c>
      <c r="K10" s="29">
        <v>5</v>
      </c>
      <c r="L10" s="34">
        <v>1</v>
      </c>
      <c r="N10">
        <v>8480</v>
      </c>
    </row>
    <row r="11" spans="2:14" ht="15" customHeight="1">
      <c r="B11" s="29">
        <v>3</v>
      </c>
      <c r="C11" s="30" t="str">
        <f>VLOOKUP(N11,'[1]LEDEN'!A:E,2,FALSE)</f>
        <v>VANLAUWE Stephan</v>
      </c>
      <c r="D11" s="31"/>
      <c r="E11" s="31"/>
      <c r="F11" s="29">
        <v>2</v>
      </c>
      <c r="G11" s="29"/>
      <c r="H11" s="29">
        <v>34</v>
      </c>
      <c r="I11" s="29">
        <v>57</v>
      </c>
      <c r="J11" s="32">
        <f t="shared" si="0"/>
        <v>0.596</v>
      </c>
      <c r="K11" s="29">
        <v>3</v>
      </c>
      <c r="L11" s="34"/>
      <c r="N11">
        <v>8090</v>
      </c>
    </row>
    <row r="12" spans="2:14" ht="15" customHeight="1">
      <c r="B12" s="29">
        <v>4</v>
      </c>
      <c r="C12" s="30" t="str">
        <f>VLOOKUP(N12,'[1]LEDEN'!A:E,2,FALSE)</f>
        <v>DE WILDE Johan</v>
      </c>
      <c r="D12" s="31"/>
      <c r="E12" s="31"/>
      <c r="F12" s="29">
        <v>2</v>
      </c>
      <c r="G12" s="29"/>
      <c r="H12" s="29">
        <v>34</v>
      </c>
      <c r="I12" s="29">
        <v>49</v>
      </c>
      <c r="J12" s="32">
        <f t="shared" si="0"/>
        <v>0.693</v>
      </c>
      <c r="K12" s="29">
        <v>4</v>
      </c>
      <c r="L12" s="34"/>
      <c r="N12">
        <v>7814</v>
      </c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20</v>
      </c>
      <c r="F14" s="37">
        <f>SUM(F9:F13)</f>
        <v>8</v>
      </c>
      <c r="G14" s="37">
        <f>SUM(G9:G13)</f>
        <v>0</v>
      </c>
      <c r="H14" s="37">
        <f>SUM(H9:H13)</f>
        <v>136</v>
      </c>
      <c r="I14" s="37">
        <f>SUM(I9:I13)</f>
        <v>202</v>
      </c>
      <c r="J14" s="38">
        <f t="shared" si="0"/>
        <v>0.673</v>
      </c>
      <c r="K14" s="37">
        <f>MAX(K9:K13)</f>
        <v>5</v>
      </c>
      <c r="L14" s="39" t="s">
        <v>21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2" t="s">
        <v>12</v>
      </c>
      <c r="B17" s="23" t="str">
        <f>VLOOKUP(L17,'[1]LEDEN'!A:E,2,FALSE)</f>
        <v>VANGANSBEKE Gerard</v>
      </c>
      <c r="C17" s="22"/>
      <c r="D17" s="22"/>
      <c r="E17" s="22"/>
      <c r="F17" s="24" t="s">
        <v>13</v>
      </c>
      <c r="G17" s="25" t="str">
        <f>VLOOKUP(L17,'[1]LEDEN'!A:E,3,FALSE)</f>
        <v>KK</v>
      </c>
      <c r="H17" s="25"/>
      <c r="I17" s="24"/>
      <c r="J17" s="24"/>
      <c r="K17" s="24"/>
      <c r="L17" s="26">
        <v>8480</v>
      </c>
    </row>
    <row r="18" ht="6" customHeight="1"/>
    <row r="19" spans="6:12" ht="15">
      <c r="F19" s="27" t="s">
        <v>14</v>
      </c>
      <c r="G19" s="27" t="s">
        <v>15</v>
      </c>
      <c r="H19" s="27">
        <v>2.3</v>
      </c>
      <c r="I19" s="27" t="s">
        <v>16</v>
      </c>
      <c r="J19" s="28" t="s">
        <v>17</v>
      </c>
      <c r="K19" s="27" t="s">
        <v>18</v>
      </c>
      <c r="L19" s="27" t="s">
        <v>19</v>
      </c>
    </row>
    <row r="20" spans="2:14" ht="15">
      <c r="B20" s="29"/>
      <c r="C20" s="30" t="str">
        <f>VLOOKUP(N20,'[1]LEDEN'!A:E,2,FALSE)</f>
        <v>VANLAUWE Stephan</v>
      </c>
      <c r="D20" s="31"/>
      <c r="E20" s="31"/>
      <c r="F20" s="29">
        <v>0</v>
      </c>
      <c r="G20" s="29"/>
      <c r="H20" s="29">
        <v>28</v>
      </c>
      <c r="I20" s="29">
        <v>68</v>
      </c>
      <c r="J20" s="32">
        <f aca="true" t="shared" si="1" ref="J20:J25">ROUNDDOWN(H20/I20,3)</f>
        <v>0.411</v>
      </c>
      <c r="K20" s="29">
        <v>3</v>
      </c>
      <c r="L20" s="33"/>
      <c r="N20">
        <v>8090</v>
      </c>
    </row>
    <row r="21" spans="2:14" ht="15">
      <c r="B21" s="29"/>
      <c r="C21" s="30" t="str">
        <f>VLOOKUP(N21,'[1]LEDEN'!A:E,2,FALSE)</f>
        <v>GRAYE André</v>
      </c>
      <c r="D21" s="31"/>
      <c r="E21" s="31"/>
      <c r="F21" s="29">
        <v>0</v>
      </c>
      <c r="G21" s="29"/>
      <c r="H21" s="29">
        <v>33</v>
      </c>
      <c r="I21" s="29">
        <v>51</v>
      </c>
      <c r="J21" s="32">
        <f t="shared" si="1"/>
        <v>0.647</v>
      </c>
      <c r="K21" s="29">
        <v>4</v>
      </c>
      <c r="L21" s="34">
        <v>2</v>
      </c>
      <c r="N21">
        <v>7499</v>
      </c>
    </row>
    <row r="22" spans="2:14" ht="15">
      <c r="B22" s="29"/>
      <c r="C22" s="30" t="str">
        <f>VLOOKUP(N22,'[1]LEDEN'!A:E,2,FALSE)</f>
        <v>DE WILDE Johan</v>
      </c>
      <c r="D22" s="31"/>
      <c r="E22" s="31"/>
      <c r="F22" s="29">
        <v>2</v>
      </c>
      <c r="G22" s="29"/>
      <c r="H22" s="29">
        <v>34</v>
      </c>
      <c r="I22" s="29">
        <v>58</v>
      </c>
      <c r="J22" s="32">
        <f t="shared" si="1"/>
        <v>0.586</v>
      </c>
      <c r="K22" s="29">
        <v>4</v>
      </c>
      <c r="L22" s="34"/>
      <c r="N22">
        <v>7814</v>
      </c>
    </row>
    <row r="23" spans="2:14" ht="15">
      <c r="B23" s="29"/>
      <c r="C23" s="30" t="str">
        <f>VLOOKUP(N23,'[1]LEDEN'!A:E,2,FALSE)</f>
        <v>LAMMENS Raphael</v>
      </c>
      <c r="D23" s="31"/>
      <c r="E23" s="31"/>
      <c r="F23" s="29">
        <v>2</v>
      </c>
      <c r="G23" s="29"/>
      <c r="H23" s="29">
        <v>34</v>
      </c>
      <c r="I23" s="29">
        <v>60</v>
      </c>
      <c r="J23" s="32">
        <f t="shared" si="1"/>
        <v>0.566</v>
      </c>
      <c r="K23" s="29">
        <v>3</v>
      </c>
      <c r="L23" s="34"/>
      <c r="N23">
        <v>4713</v>
      </c>
    </row>
    <row r="24" spans="2:12" ht="15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20</v>
      </c>
      <c r="F25" s="37">
        <f>SUM(F20:F24)</f>
        <v>4</v>
      </c>
      <c r="G25" s="37">
        <f>SUM(G20:G24)</f>
        <v>0</v>
      </c>
      <c r="H25" s="37">
        <f>SUM(H20:H24)</f>
        <v>129</v>
      </c>
      <c r="I25" s="37">
        <f>SUM(I20:I24)</f>
        <v>237</v>
      </c>
      <c r="J25" s="38">
        <f t="shared" si="1"/>
        <v>0.544</v>
      </c>
      <c r="K25" s="37">
        <f>MAX(K20:K24)</f>
        <v>4</v>
      </c>
      <c r="L25" s="39" t="s">
        <v>22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2" t="s">
        <v>12</v>
      </c>
      <c r="B28" s="23" t="str">
        <f>VLOOKUP(L28,'[1]LEDEN'!A:E,2,FALSE)</f>
        <v>VANLAUWE Stephan</v>
      </c>
      <c r="C28" s="22"/>
      <c r="D28" s="22"/>
      <c r="E28" s="22"/>
      <c r="F28" s="24" t="s">
        <v>13</v>
      </c>
      <c r="G28" s="25" t="str">
        <f>VLOOKUP(L28,'[1]LEDEN'!A:E,3,FALSE)</f>
        <v>DOS</v>
      </c>
      <c r="H28" s="25"/>
      <c r="I28" s="24"/>
      <c r="J28" s="24"/>
      <c r="K28" s="24"/>
      <c r="L28" s="26">
        <v>8090</v>
      </c>
    </row>
    <row r="29" ht="7.5" customHeight="1"/>
    <row r="30" spans="6:12" ht="15">
      <c r="F30" s="27" t="s">
        <v>14</v>
      </c>
      <c r="G30" s="27" t="s">
        <v>15</v>
      </c>
      <c r="H30" s="27">
        <v>2.3</v>
      </c>
      <c r="I30" s="27" t="s">
        <v>16</v>
      </c>
      <c r="J30" s="28" t="s">
        <v>17</v>
      </c>
      <c r="K30" s="27" t="s">
        <v>18</v>
      </c>
      <c r="L30" s="27" t="s">
        <v>19</v>
      </c>
    </row>
    <row r="31" spans="2:14" ht="15">
      <c r="B31" s="29">
        <v>1</v>
      </c>
      <c r="C31" s="30" t="str">
        <f>VLOOKUP(N31,'[1]LEDEN'!A:E,2,FALSE)</f>
        <v>VANGANSBEKE Gerard</v>
      </c>
      <c r="D31" s="31"/>
      <c r="E31" s="31"/>
      <c r="F31" s="29">
        <v>2</v>
      </c>
      <c r="G31" s="29"/>
      <c r="H31" s="29">
        <v>34</v>
      </c>
      <c r="I31" s="29">
        <v>68</v>
      </c>
      <c r="J31" s="32">
        <f aca="true" t="shared" si="2" ref="J31:J36">ROUNDDOWN(H31/I31,3)</f>
        <v>0.5</v>
      </c>
      <c r="K31" s="29">
        <v>4</v>
      </c>
      <c r="L31" s="33"/>
      <c r="N31">
        <v>8480</v>
      </c>
    </row>
    <row r="32" spans="2:14" ht="15">
      <c r="B32" s="29">
        <v>2</v>
      </c>
      <c r="C32" s="30" t="str">
        <f>VLOOKUP(N32,'[1]LEDEN'!A:E,2,FALSE)</f>
        <v>DE WILDE Johan</v>
      </c>
      <c r="D32" s="31"/>
      <c r="E32" s="31"/>
      <c r="F32" s="29">
        <v>2</v>
      </c>
      <c r="G32" s="29"/>
      <c r="H32" s="29">
        <v>34</v>
      </c>
      <c r="I32" s="29">
        <v>58</v>
      </c>
      <c r="J32" s="32">
        <f t="shared" si="2"/>
        <v>0.586</v>
      </c>
      <c r="K32" s="29">
        <v>4</v>
      </c>
      <c r="L32" s="34">
        <v>3</v>
      </c>
      <c r="N32">
        <v>7814</v>
      </c>
    </row>
    <row r="33" spans="2:14" ht="15">
      <c r="B33" s="29">
        <v>3</v>
      </c>
      <c r="C33" s="30" t="str">
        <f>VLOOKUP(N33,'[1]LEDEN'!A:E,2,FALSE)</f>
        <v>LAMMENS Raphael</v>
      </c>
      <c r="D33" s="31"/>
      <c r="E33" s="31"/>
      <c r="F33" s="29">
        <v>0</v>
      </c>
      <c r="G33" s="29"/>
      <c r="H33" s="29">
        <v>18</v>
      </c>
      <c r="I33" s="29">
        <v>38</v>
      </c>
      <c r="J33" s="32">
        <f t="shared" si="2"/>
        <v>0.473</v>
      </c>
      <c r="K33" s="29">
        <v>2</v>
      </c>
      <c r="L33" s="34"/>
      <c r="N33">
        <v>4713</v>
      </c>
    </row>
    <row r="34" spans="2:14" ht="15">
      <c r="B34" s="29">
        <v>4</v>
      </c>
      <c r="C34" s="30" t="str">
        <f>VLOOKUP(N34,'[1]LEDEN'!A:E,2,FALSE)</f>
        <v>GRAYE André</v>
      </c>
      <c r="D34" s="31"/>
      <c r="E34" s="31"/>
      <c r="F34" s="29">
        <v>0</v>
      </c>
      <c r="G34" s="29"/>
      <c r="H34" s="29">
        <v>28</v>
      </c>
      <c r="I34" s="29">
        <v>57</v>
      </c>
      <c r="J34" s="32">
        <f t="shared" si="2"/>
        <v>0.491</v>
      </c>
      <c r="K34" s="29">
        <v>4</v>
      </c>
      <c r="L34" s="34"/>
      <c r="N34">
        <v>7499</v>
      </c>
    </row>
    <row r="35" spans="2:12" ht="15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20</v>
      </c>
      <c r="F36" s="37">
        <f>SUM(F31:F35)</f>
        <v>4</v>
      </c>
      <c r="G36" s="37">
        <f>SUM(G31:G35)</f>
        <v>0</v>
      </c>
      <c r="H36" s="37">
        <f>SUM(H31:H35)</f>
        <v>114</v>
      </c>
      <c r="I36" s="37">
        <f>SUM(I31:I35)</f>
        <v>221</v>
      </c>
      <c r="J36" s="38">
        <f t="shared" si="2"/>
        <v>0.515</v>
      </c>
      <c r="K36" s="37">
        <f>MAX(K31:K35)</f>
        <v>4</v>
      </c>
      <c r="L36" s="39" t="s">
        <v>22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12</v>
      </c>
      <c r="B39" s="23" t="str">
        <f>VLOOKUP(L39,'[1]LEDEN'!A:E,2,FALSE)</f>
        <v>LAMMENS Raphael</v>
      </c>
      <c r="C39" s="22"/>
      <c r="D39" s="22"/>
      <c r="E39" s="22"/>
      <c r="F39" s="24" t="s">
        <v>13</v>
      </c>
      <c r="G39" s="25" t="str">
        <f>VLOOKUP(L39,'[1]LEDEN'!A:E,3,FALSE)</f>
        <v>K.GHOK</v>
      </c>
      <c r="H39" s="25"/>
      <c r="I39" s="24"/>
      <c r="J39" s="24"/>
      <c r="K39" s="24"/>
      <c r="L39" s="26">
        <v>4713</v>
      </c>
    </row>
    <row r="41" spans="6:12" ht="15">
      <c r="F41" s="27" t="s">
        <v>14</v>
      </c>
      <c r="G41" s="27" t="s">
        <v>15</v>
      </c>
      <c r="H41" s="27">
        <v>2.3</v>
      </c>
      <c r="I41" s="27" t="s">
        <v>16</v>
      </c>
      <c r="J41" s="28" t="s">
        <v>17</v>
      </c>
      <c r="K41" s="27" t="s">
        <v>18</v>
      </c>
      <c r="L41" s="27" t="s">
        <v>19</v>
      </c>
    </row>
    <row r="42" spans="2:14" ht="15">
      <c r="B42" s="29">
        <v>1</v>
      </c>
      <c r="C42" s="30" t="str">
        <f>VLOOKUP(N42,'[1]LEDEN'!A:E,2,FALSE)</f>
        <v>GRAYE André</v>
      </c>
      <c r="D42" s="31"/>
      <c r="E42" s="31"/>
      <c r="F42" s="29">
        <v>0</v>
      </c>
      <c r="G42" s="29"/>
      <c r="H42" s="29">
        <v>9</v>
      </c>
      <c r="I42" s="29">
        <v>45</v>
      </c>
      <c r="J42" s="32">
        <f aca="true" t="shared" si="3" ref="J42:J47">ROUNDDOWN(H42/I42,3)</f>
        <v>0.2</v>
      </c>
      <c r="K42" s="29">
        <v>1</v>
      </c>
      <c r="L42" s="33"/>
      <c r="N42">
        <v>7499</v>
      </c>
    </row>
    <row r="43" spans="2:14" ht="15">
      <c r="B43" s="29">
        <v>2</v>
      </c>
      <c r="C43" s="30" t="str">
        <f>VLOOKUP(N43,'[1]LEDEN'!A:E,2,FALSE)</f>
        <v>DE WILDE Johan</v>
      </c>
      <c r="D43" s="31"/>
      <c r="E43" s="31"/>
      <c r="F43" s="29">
        <v>0</v>
      </c>
      <c r="G43" s="29"/>
      <c r="H43" s="29">
        <v>30</v>
      </c>
      <c r="I43" s="29">
        <v>73</v>
      </c>
      <c r="J43" s="32">
        <f t="shared" si="3"/>
        <v>0.41</v>
      </c>
      <c r="K43" s="29">
        <v>6</v>
      </c>
      <c r="L43" s="34">
        <v>4</v>
      </c>
      <c r="N43">
        <v>7814</v>
      </c>
    </row>
    <row r="44" spans="2:14" ht="15">
      <c r="B44" s="29">
        <v>3</v>
      </c>
      <c r="C44" s="30" t="str">
        <f>VLOOKUP(N44,'[1]LEDEN'!A:E,2,FALSE)</f>
        <v>VANLAUWE Stephan</v>
      </c>
      <c r="D44" s="31"/>
      <c r="E44" s="31"/>
      <c r="F44" s="29">
        <v>2</v>
      </c>
      <c r="G44" s="29"/>
      <c r="H44" s="29">
        <v>34</v>
      </c>
      <c r="I44" s="29">
        <v>38</v>
      </c>
      <c r="J44" s="32">
        <f t="shared" si="3"/>
        <v>0.894</v>
      </c>
      <c r="K44" s="29">
        <v>5</v>
      </c>
      <c r="L44" s="34"/>
      <c r="N44">
        <v>8090</v>
      </c>
    </row>
    <row r="45" spans="2:14" ht="15">
      <c r="B45" s="29">
        <v>4</v>
      </c>
      <c r="C45" s="30" t="str">
        <f>VLOOKUP(N45,'[1]LEDEN'!A:E,2,FALSE)</f>
        <v>VANGANSBEKE Gerard</v>
      </c>
      <c r="D45" s="31"/>
      <c r="E45" s="31"/>
      <c r="F45" s="29">
        <v>0</v>
      </c>
      <c r="G45" s="29"/>
      <c r="H45" s="29">
        <v>27</v>
      </c>
      <c r="I45" s="29">
        <v>60</v>
      </c>
      <c r="J45" s="32">
        <f t="shared" si="3"/>
        <v>0.45</v>
      </c>
      <c r="K45" s="29">
        <v>3</v>
      </c>
      <c r="L45" s="34"/>
      <c r="N45">
        <v>8480</v>
      </c>
    </row>
    <row r="46" spans="2:12" ht="15" hidden="1">
      <c r="B46" s="29">
        <v>5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20</v>
      </c>
      <c r="F47" s="37">
        <f>SUM(F42:F46)</f>
        <v>2</v>
      </c>
      <c r="G47" s="37">
        <f>SUM(G42:G46)</f>
        <v>0</v>
      </c>
      <c r="H47" s="37">
        <f>SUM(H42:H46)</f>
        <v>100</v>
      </c>
      <c r="I47" s="37">
        <f>SUM(I42:I46)</f>
        <v>216</v>
      </c>
      <c r="J47" s="38">
        <f t="shared" si="3"/>
        <v>0.462</v>
      </c>
      <c r="K47" s="37">
        <f>MAX(K42:K46)</f>
        <v>6</v>
      </c>
      <c r="L47" s="39" t="s">
        <v>22</v>
      </c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  <row r="50" spans="1:12" ht="15">
      <c r="A50" s="22" t="s">
        <v>12</v>
      </c>
      <c r="B50" s="23" t="str">
        <f>VLOOKUP(L50,'[1]LEDEN'!A:E,2,FALSE)</f>
        <v>DE WILDE Johan</v>
      </c>
      <c r="C50" s="22"/>
      <c r="D50" s="22"/>
      <c r="E50" s="22"/>
      <c r="F50" s="24" t="s">
        <v>13</v>
      </c>
      <c r="G50" s="25" t="str">
        <f>VLOOKUP(L50,'[1]LEDEN'!A:E,3,FALSE)</f>
        <v>AI</v>
      </c>
      <c r="H50" s="25"/>
      <c r="I50" s="24"/>
      <c r="J50" s="24"/>
      <c r="K50" s="24"/>
      <c r="L50" s="26">
        <v>7814</v>
      </c>
    </row>
    <row r="51" ht="6.75" customHeight="1"/>
    <row r="52" spans="6:12" ht="15">
      <c r="F52" s="27" t="s">
        <v>14</v>
      </c>
      <c r="G52" s="27" t="s">
        <v>15</v>
      </c>
      <c r="H52" s="27">
        <v>2.3</v>
      </c>
      <c r="I52" s="27" t="s">
        <v>16</v>
      </c>
      <c r="J52" s="28" t="s">
        <v>17</v>
      </c>
      <c r="K52" s="27" t="s">
        <v>18</v>
      </c>
      <c r="L52" s="27" t="s">
        <v>19</v>
      </c>
    </row>
    <row r="53" spans="2:14" ht="15">
      <c r="B53" s="29">
        <v>1</v>
      </c>
      <c r="C53" s="30" t="str">
        <f>VLOOKUP(N53,'[1]LEDEN'!A:E,2,FALSE)</f>
        <v>LAMMENS Raphael</v>
      </c>
      <c r="D53" s="31"/>
      <c r="E53" s="31"/>
      <c r="F53" s="29">
        <v>2</v>
      </c>
      <c r="G53" s="29"/>
      <c r="H53" s="29">
        <v>34</v>
      </c>
      <c r="I53" s="29">
        <v>73</v>
      </c>
      <c r="J53" s="32">
        <f aca="true" t="shared" si="4" ref="J53:J58">ROUNDDOWN(H53/I53,3)</f>
        <v>0.465</v>
      </c>
      <c r="K53" s="29">
        <v>3</v>
      </c>
      <c r="L53" s="33"/>
      <c r="N53">
        <v>4713</v>
      </c>
    </row>
    <row r="54" spans="2:14" ht="15">
      <c r="B54" s="29">
        <v>2</v>
      </c>
      <c r="C54" s="30" t="str">
        <f>VLOOKUP(N54,'[1]LEDEN'!A:E,2,FALSE)</f>
        <v>VANLAUWE Stephan</v>
      </c>
      <c r="D54" s="31"/>
      <c r="E54" s="31"/>
      <c r="F54" s="29">
        <v>0</v>
      </c>
      <c r="G54" s="29"/>
      <c r="H54" s="29">
        <v>30</v>
      </c>
      <c r="I54" s="29">
        <v>58</v>
      </c>
      <c r="J54" s="32">
        <f t="shared" si="4"/>
        <v>0.517</v>
      </c>
      <c r="K54" s="29">
        <v>3</v>
      </c>
      <c r="L54" s="34">
        <v>5</v>
      </c>
      <c r="N54">
        <v>8090</v>
      </c>
    </row>
    <row r="55" spans="2:14" ht="15">
      <c r="B55" s="29">
        <v>3</v>
      </c>
      <c r="C55" s="30" t="str">
        <f>VLOOKUP(N55,'[1]LEDEN'!A:E,2,FALSE)</f>
        <v>VANGANSBEKE Gerard</v>
      </c>
      <c r="D55" s="31"/>
      <c r="E55" s="31"/>
      <c r="F55" s="29">
        <v>0</v>
      </c>
      <c r="G55" s="29"/>
      <c r="H55" s="29">
        <v>26</v>
      </c>
      <c r="I55" s="29">
        <v>58</v>
      </c>
      <c r="J55" s="32">
        <f t="shared" si="4"/>
        <v>0.448</v>
      </c>
      <c r="K55" s="29">
        <v>3</v>
      </c>
      <c r="L55" s="34"/>
      <c r="N55">
        <v>8480</v>
      </c>
    </row>
    <row r="56" spans="2:14" ht="15">
      <c r="B56" s="29">
        <v>4</v>
      </c>
      <c r="C56" s="30" t="str">
        <f>VLOOKUP(N56,'[1]LEDEN'!A:E,2,FALSE)</f>
        <v>GRAYE André</v>
      </c>
      <c r="D56" s="31"/>
      <c r="E56" s="31"/>
      <c r="F56" s="29">
        <v>0</v>
      </c>
      <c r="G56" s="29"/>
      <c r="H56" s="29">
        <v>19</v>
      </c>
      <c r="I56" s="29">
        <v>49</v>
      </c>
      <c r="J56" s="32">
        <f t="shared" si="4"/>
        <v>0.387</v>
      </c>
      <c r="K56" s="29">
        <v>4</v>
      </c>
      <c r="L56" s="34"/>
      <c r="N56">
        <v>7499</v>
      </c>
    </row>
    <row r="57" spans="2:12" ht="15" hidden="1">
      <c r="B57" s="29">
        <v>5</v>
      </c>
      <c r="C57" s="30" t="e">
        <f>VLOOKUP(N57,'[1]LEDEN'!A:E,2,FALSE)</f>
        <v>#N/A</v>
      </c>
      <c r="D57" s="31"/>
      <c r="E57" s="31"/>
      <c r="F57" s="29"/>
      <c r="G57" s="29"/>
      <c r="H57" s="29">
        <f>G57*0.9082</f>
        <v>0</v>
      </c>
      <c r="I57" s="29"/>
      <c r="J57" s="32" t="e">
        <f t="shared" si="4"/>
        <v>#DIV/0!</v>
      </c>
      <c r="K57" s="29"/>
      <c r="L57" s="34"/>
    </row>
    <row r="58" spans="1:12" ht="15">
      <c r="A58" s="35"/>
      <c r="B58" s="36"/>
      <c r="C58" s="35"/>
      <c r="D58" s="35"/>
      <c r="E58" s="35" t="s">
        <v>20</v>
      </c>
      <c r="F58" s="37">
        <f>SUM(F53:F57)</f>
        <v>2</v>
      </c>
      <c r="G58" s="37">
        <f>SUM(G53:G57)</f>
        <v>0</v>
      </c>
      <c r="H58" s="37">
        <f>SUM(H53:H57)</f>
        <v>109</v>
      </c>
      <c r="I58" s="37">
        <f>SUM(I53:I57)</f>
        <v>238</v>
      </c>
      <c r="J58" s="38">
        <f t="shared" si="4"/>
        <v>0.457</v>
      </c>
      <c r="K58" s="37">
        <f>MAX(K53:K57)</f>
        <v>4</v>
      </c>
      <c r="L58" s="39" t="s">
        <v>22</v>
      </c>
    </row>
    <row r="59" spans="1:12" ht="8.25" customHeight="1" thickBot="1">
      <c r="A59" s="41"/>
      <c r="B59" s="42"/>
      <c r="C59" s="41"/>
      <c r="D59" s="41"/>
      <c r="E59" s="41"/>
      <c r="F59" s="42"/>
      <c r="G59" s="42"/>
      <c r="H59" s="42"/>
      <c r="I59" s="42"/>
      <c r="J59" s="42"/>
      <c r="K59" s="42"/>
      <c r="L59" s="41"/>
    </row>
    <row r="60" ht="6" customHeight="1"/>
    <row r="61" spans="6:11" ht="15">
      <c r="F61"/>
      <c r="G61"/>
      <c r="H61"/>
      <c r="I61"/>
      <c r="J61"/>
      <c r="K61"/>
    </row>
    <row r="62" spans="1:11" ht="15">
      <c r="A62" s="21"/>
      <c r="B62"/>
      <c r="F62"/>
      <c r="G62"/>
      <c r="H62"/>
      <c r="I62"/>
      <c r="J62"/>
      <c r="K62"/>
    </row>
    <row r="63" spans="1:11" ht="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/>
    </row>
    <row r="64" spans="1:11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/>
    </row>
    <row r="65" spans="1:11" ht="15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/>
    </row>
    <row r="66" spans="1:11" ht="15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/>
    </row>
  </sheetData>
  <sheetProtection/>
  <mergeCells count="8">
    <mergeCell ref="L43:L46"/>
    <mergeCell ref="L54:L57"/>
    <mergeCell ref="C3:D3"/>
    <mergeCell ref="F3:I3"/>
    <mergeCell ref="K3:M3"/>
    <mergeCell ref="L10:L13"/>
    <mergeCell ref="L21:L24"/>
    <mergeCell ref="L32:L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2011-01-15T22:55:49Z</cp:lastPrinted>
  <dcterms:created xsi:type="dcterms:W3CDTF">2011-01-15T22:55:44Z</dcterms:created>
  <dcterms:modified xsi:type="dcterms:W3CDTF">2011-01-15T23:01:51Z</dcterms:modified>
  <cp:category/>
  <cp:version/>
  <cp:contentType/>
  <cp:contentStatus/>
</cp:coreProperties>
</file>