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<sst xmlns="http://schemas.openxmlformats.org/spreadsheetml/2006/main" count="87" uniqueCount="28">
  <si>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</si>
  <si>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</si>
  <si>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</si>
  <si>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</si>
  <si>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</si>
  <si>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</si>
  <si>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</si>
  <si>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</si>
  <si>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</si>
  <si>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</si>
  <si>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</si>
  <si>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</si>
  <si>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</si>
  <si>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</si>
  <si>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</si>
  <si>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>BC Sleepbootje</t>
  </si>
  <si>
    <t>PROP.</t>
  </si>
  <si>
    <t>VAN LEUVENHAGE Dylan</t>
  </si>
  <si>
    <t>WAEM Kris</t>
  </si>
  <si>
    <t>DE MAEYER Joris</t>
  </si>
  <si>
    <t>Kon. Sint-Niklase B.A.</t>
  </si>
  <si>
    <t>TSP:</t>
  </si>
  <si>
    <t>KBC De Gildevrienden</t>
  </si>
  <si>
    <t>DAELMAN Walther</t>
  </si>
  <si>
    <r>
      <rPr>
        <b/>
        <sz val="10"/>
        <rFont val="Arial"/>
        <family val="2"/>
      </rPr>
      <t xml:space="preserve">DAELMAN Walther </t>
    </r>
    <r>
      <rPr>
        <sz val="10"/>
        <rFont val="Arial"/>
        <family val="2"/>
      </rPr>
      <t xml:space="preserve">zal ons district vertegenwoordigen op de gewestelijke finale die </t>
    </r>
  </si>
  <si>
    <t>plaatsvind op 28 februari  en /of 1 maart in het gewest ZW-Vlaanderen.</t>
  </si>
  <si>
    <t xml:space="preserve">Datum:   11/01/2015                                            </t>
  </si>
  <si>
    <t>Club: BC Sleepbootje (KGV)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</si>
</sst>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208" fontId="0" fillId="0" borderId="0" xfId="0" applyNumberFormat="1" applyFont="1" applyAlignment="1">
      <alignment/>
    </xf>
    <xf numFmtId="208" fontId="0" fillId="0" borderId="14" xfId="0" applyNumberFormat="1" applyFont="1" applyBorder="1" applyAlignment="1">
      <alignment horizontal="right"/>
    </xf>
    <xf numFmtId="208" fontId="3" fillId="0" borderId="0" xfId="0" applyNumberFormat="1" applyFont="1" applyAlignment="1">
      <alignment horizontal="center"/>
    </xf>
    <xf numFmtId="208" fontId="4" fillId="0" borderId="0" xfId="0" applyNumberFormat="1" applyFont="1" applyAlignment="1">
      <alignment/>
    </xf>
    <xf numFmtId="208" fontId="0" fillId="0" borderId="10" xfId="0" applyNumberFormat="1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08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6389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6098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908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+ 3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0"/>
  <sheetViews>
    <sheetView tabSelected="1" zoomScaleSheetLayoutView="100" zoomScalePageLayoutView="0" workbookViewId="0" topLeftCell="A1">
      <selection activeCell="U14" sqref="U1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6.574218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54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2" t="s">
        <v>10</v>
      </c>
      <c r="B9" s="73"/>
      <c r="C9" s="73"/>
      <c r="D9" s="48">
        <v>40</v>
      </c>
      <c r="E9" s="49" t="s">
        <v>12</v>
      </c>
      <c r="F9" s="49"/>
      <c r="G9" s="50">
        <v>1.5</v>
      </c>
      <c r="H9" s="50"/>
      <c r="I9" s="51" t="s">
        <v>13</v>
      </c>
      <c r="J9" s="55"/>
      <c r="K9" s="52">
        <v>2.1</v>
      </c>
      <c r="L9" s="53"/>
    </row>
    <row r="10" spans="1:12" ht="15" customHeight="1">
      <c r="A10" s="72" t="s">
        <v>10</v>
      </c>
      <c r="B10" s="73"/>
      <c r="C10" s="73"/>
      <c r="D10" s="48">
        <v>55</v>
      </c>
      <c r="E10" s="49" t="s">
        <v>12</v>
      </c>
      <c r="F10" s="49"/>
      <c r="G10" s="50">
        <v>2.1</v>
      </c>
      <c r="H10" s="50"/>
      <c r="I10" s="51" t="s">
        <v>13</v>
      </c>
      <c r="J10" s="55"/>
      <c r="K10" s="52">
        <v>3</v>
      </c>
      <c r="L10" s="53"/>
    </row>
    <row r="11" spans="1:14" ht="7.5" customHeight="1">
      <c r="A11" s="4"/>
      <c r="B11" s="4"/>
      <c r="C11" s="4"/>
      <c r="D11" s="4"/>
      <c r="E11" s="4"/>
      <c r="F11" s="4"/>
      <c r="G11" s="4"/>
      <c r="H11" s="4"/>
      <c r="I11" s="5"/>
      <c r="J11" s="56"/>
      <c r="K11" s="4"/>
      <c r="L11" s="4"/>
      <c r="M11" s="4"/>
      <c r="N11" s="4"/>
    </row>
    <row r="12" spans="1:14" ht="12.75" customHeight="1">
      <c r="A12" s="6" t="s">
        <v>26</v>
      </c>
      <c r="B12" s="7"/>
      <c r="D12" s="8"/>
      <c r="E12" s="9"/>
      <c r="F12" s="9" t="s">
        <v>27</v>
      </c>
      <c r="G12" s="9"/>
      <c r="H12" s="9"/>
      <c r="I12" s="10"/>
      <c r="J12" s="57"/>
      <c r="K12" s="6"/>
      <c r="L12" s="11" t="s">
        <v>14</v>
      </c>
      <c r="N12" s="2"/>
    </row>
    <row r="13" spans="1:14" ht="7.5" customHeight="1" thickBot="1">
      <c r="A13" s="12"/>
      <c r="B13" s="13"/>
      <c r="C13" s="14"/>
      <c r="D13" s="15"/>
      <c r="E13" s="14"/>
      <c r="F13" s="14"/>
      <c r="G13" s="16"/>
      <c r="H13" s="14"/>
      <c r="I13" s="17"/>
      <c r="J13" s="58"/>
      <c r="K13" s="14"/>
      <c r="L13" s="14"/>
      <c r="M13" s="18"/>
      <c r="N13" s="18"/>
    </row>
    <row r="14" spans="1:12" ht="12.75" customHeight="1">
      <c r="A14" s="41" t="s">
        <v>0</v>
      </c>
      <c r="B14" s="20" t="s">
        <v>23</v>
      </c>
      <c r="C14" s="20"/>
      <c r="D14" s="20"/>
      <c r="E14" s="21" t="s">
        <v>1</v>
      </c>
      <c r="F14" s="37" t="s">
        <v>15</v>
      </c>
      <c r="G14" s="19"/>
      <c r="H14" s="22"/>
      <c r="I14" s="64" t="s">
        <v>21</v>
      </c>
      <c r="J14" s="65">
        <v>40</v>
      </c>
      <c r="K14" s="24" t="s">
        <v>2</v>
      </c>
      <c r="L14" s="20">
        <v>4894</v>
      </c>
    </row>
    <row r="15" ht="7.5" customHeight="1"/>
    <row r="16" spans="3:12" ht="12.75" customHeight="1">
      <c r="C16" s="22"/>
      <c r="F16" s="26" t="s">
        <v>4</v>
      </c>
      <c r="G16" s="26" t="s">
        <v>5</v>
      </c>
      <c r="H16" s="26" t="s">
        <v>6</v>
      </c>
      <c r="I16" s="27" t="s">
        <v>7</v>
      </c>
      <c r="J16" s="61" t="s">
        <v>16</v>
      </c>
      <c r="K16" s="26" t="s">
        <v>8</v>
      </c>
      <c r="L16" s="26" t="s">
        <v>9</v>
      </c>
    </row>
    <row r="17" spans="2:15" ht="12.75" customHeight="1">
      <c r="B17" s="28">
        <v>1</v>
      </c>
      <c r="C17" s="78" t="str">
        <f>B32</f>
        <v>VAN LEUVENHAGE Dylan</v>
      </c>
      <c r="D17" s="79"/>
      <c r="E17" s="29" t="str">
        <f>IF(I17&lt;G9,"OG",IF(I17&gt;=K9,"PROM","MG"))</f>
        <v>OG</v>
      </c>
      <c r="F17" s="71">
        <v>1</v>
      </c>
      <c r="G17" s="71">
        <v>40</v>
      </c>
      <c r="H17" s="71">
        <v>28</v>
      </c>
      <c r="I17" s="67">
        <f>ROUNDDOWN(G17/H17,2)</f>
        <v>1.42</v>
      </c>
      <c r="J17" s="68">
        <f>I17/G9</f>
        <v>0.9466666666666667</v>
      </c>
      <c r="K17" s="71">
        <v>10</v>
      </c>
      <c r="L17" s="75">
        <v>1</v>
      </c>
      <c r="O17" s="18"/>
    </row>
    <row r="18" spans="2:12" ht="12.75" customHeight="1">
      <c r="B18" s="28">
        <v>2</v>
      </c>
      <c r="C18" s="78" t="str">
        <f>B41</f>
        <v>DE MAEYER Joris</v>
      </c>
      <c r="D18" s="79"/>
      <c r="E18" s="29" t="str">
        <f>IF(I18&lt;G9,"OG",IF(I18&gt;=K9,"PROM","MG"))</f>
        <v>OG</v>
      </c>
      <c r="F18" s="71">
        <v>2</v>
      </c>
      <c r="G18" s="71">
        <v>40</v>
      </c>
      <c r="H18" s="71">
        <v>27</v>
      </c>
      <c r="I18" s="67">
        <f>ROUNDDOWN(G18/H18,2)</f>
        <v>1.48</v>
      </c>
      <c r="J18" s="68">
        <f>I18/G9</f>
        <v>0.9866666666666667</v>
      </c>
      <c r="K18" s="71">
        <v>8</v>
      </c>
      <c r="L18" s="76"/>
    </row>
    <row r="19" spans="2:12" ht="12.75" customHeight="1">
      <c r="B19" s="28">
        <v>3</v>
      </c>
      <c r="C19" s="78" t="str">
        <f>B23</f>
        <v>WAEM Kris</v>
      </c>
      <c r="D19" s="79"/>
      <c r="E19" s="29" t="str">
        <f>IF(I19&lt;G9,"OG",IF(I19&gt;=K9,"PROM","MG"))</f>
        <v>PROM</v>
      </c>
      <c r="F19" s="71">
        <v>2</v>
      </c>
      <c r="G19" s="71">
        <v>40</v>
      </c>
      <c r="H19" s="71">
        <v>16</v>
      </c>
      <c r="I19" s="67">
        <f>ROUNDDOWN(G19/H19,2)</f>
        <v>2.5</v>
      </c>
      <c r="J19" s="68">
        <f>I19/G9</f>
        <v>1.6666666666666667</v>
      </c>
      <c r="K19" s="71">
        <v>6</v>
      </c>
      <c r="L19" s="76"/>
    </row>
    <row r="20" spans="2:12" ht="12.75" customHeight="1" hidden="1">
      <c r="B20" s="28">
        <v>4</v>
      </c>
      <c r="C20" s="78"/>
      <c r="D20" s="79"/>
      <c r="E20" s="29" t="e">
        <f>IF(I20&lt;G10,"OG",IF(I20&gt;=K10,"PROM","MG"))</f>
        <v>#DIV/0!</v>
      </c>
      <c r="F20" s="66"/>
      <c r="G20" s="66"/>
      <c r="H20" s="66"/>
      <c r="I20" s="67" t="e">
        <f>ROUNDDOWN(G20/H20,2)</f>
        <v>#DIV/0!</v>
      </c>
      <c r="J20" s="68" t="e">
        <f>I20/G10</f>
        <v>#DIV/0!</v>
      </c>
      <c r="K20" s="66"/>
      <c r="L20" s="76"/>
    </row>
    <row r="21" spans="1:13" ht="12.75" customHeight="1">
      <c r="A21" s="18"/>
      <c r="B21" s="31"/>
      <c r="C21" s="18" t="str">
        <f>IF(I21&lt;G9,"OG",IF(I21&gt;=K9,"PROM","MG"))</f>
        <v>MG</v>
      </c>
      <c r="D21" s="32"/>
      <c r="E21" s="33" t="s">
        <v>3</v>
      </c>
      <c r="F21" s="34">
        <f>SUM(F17:F20)</f>
        <v>5</v>
      </c>
      <c r="G21" s="34">
        <f>G17+G18+G19+G20</f>
        <v>120</v>
      </c>
      <c r="H21" s="34">
        <f>H17+H18+H19+H20</f>
        <v>71</v>
      </c>
      <c r="I21" s="35">
        <f>ROUNDDOWN(G21/H21,2)</f>
        <v>1.69</v>
      </c>
      <c r="J21" s="62">
        <f>I21/G9</f>
        <v>1.1266666666666667</v>
      </c>
      <c r="K21" s="34">
        <f>MAX(K17:K20)</f>
        <v>10</v>
      </c>
      <c r="L21" s="77"/>
      <c r="M21" s="3"/>
    </row>
    <row r="22" spans="1:13" ht="7.5" customHeight="1" thickBot="1">
      <c r="A22" s="14"/>
      <c r="B22" s="36"/>
      <c r="C22" s="14"/>
      <c r="D22" s="14"/>
      <c r="E22" s="14"/>
      <c r="F22" s="14"/>
      <c r="G22" s="14"/>
      <c r="H22" s="14"/>
      <c r="I22" s="17"/>
      <c r="J22" s="58"/>
      <c r="K22" s="14"/>
      <c r="L22" s="14"/>
      <c r="M22" s="18"/>
    </row>
    <row r="23" spans="1:12" ht="12.75" customHeight="1">
      <c r="A23" s="19" t="s">
        <v>0</v>
      </c>
      <c r="B23" s="20" t="s">
        <v>18</v>
      </c>
      <c r="C23" s="42"/>
      <c r="D23" s="42"/>
      <c r="E23" s="21" t="s">
        <v>1</v>
      </c>
      <c r="F23" s="37" t="s">
        <v>22</v>
      </c>
      <c r="G23" s="19"/>
      <c r="H23" s="22"/>
      <c r="I23" s="64" t="s">
        <v>21</v>
      </c>
      <c r="J23" s="65">
        <v>40</v>
      </c>
      <c r="K23" s="24" t="s">
        <v>2</v>
      </c>
      <c r="L23" s="38">
        <v>9082</v>
      </c>
    </row>
    <row r="24" spans="9:10" ht="7.5" customHeight="1">
      <c r="I24" s="23"/>
      <c r="J24" s="59"/>
    </row>
    <row r="25" spans="3:16" ht="12.75" customHeight="1">
      <c r="C25" s="22"/>
      <c r="F25" s="26" t="s">
        <v>4</v>
      </c>
      <c r="G25" s="26" t="s">
        <v>5</v>
      </c>
      <c r="H25" s="26" t="s">
        <v>6</v>
      </c>
      <c r="I25" s="39" t="s">
        <v>7</v>
      </c>
      <c r="J25" s="61" t="s">
        <v>16</v>
      </c>
      <c r="K25" s="26" t="s">
        <v>8</v>
      </c>
      <c r="L25" s="26" t="s">
        <v>9</v>
      </c>
      <c r="P25" s="1" t="s">
        <v>11</v>
      </c>
    </row>
    <row r="26" spans="2:12" ht="12.75" customHeight="1">
      <c r="B26" s="28">
        <v>1</v>
      </c>
      <c r="C26" s="78" t="str">
        <f>B41</f>
        <v>DE MAEYER Joris</v>
      </c>
      <c r="D26" s="79"/>
      <c r="E26" s="29" t="str">
        <f>IF(I26&lt;G9,"OG",IF(I26&gt;=K9,"PROM","MG"))</f>
        <v>MG</v>
      </c>
      <c r="F26" s="71">
        <v>2</v>
      </c>
      <c r="G26" s="71">
        <v>40</v>
      </c>
      <c r="H26" s="71">
        <v>21</v>
      </c>
      <c r="I26" s="67">
        <f>ROUNDDOWN(G26/H26,2)</f>
        <v>1.9</v>
      </c>
      <c r="J26" s="68">
        <f>I26/G9</f>
        <v>1.2666666666666666</v>
      </c>
      <c r="K26" s="71">
        <v>6</v>
      </c>
      <c r="L26" s="75">
        <v>2</v>
      </c>
    </row>
    <row r="27" spans="2:12" ht="12.75" customHeight="1">
      <c r="B27" s="28">
        <v>2</v>
      </c>
      <c r="C27" s="78" t="str">
        <f>B32</f>
        <v>VAN LEUVENHAGE Dylan</v>
      </c>
      <c r="D27" s="79"/>
      <c r="E27" s="29" t="str">
        <f>IF(I27&lt;G9,"OG",IF(I27&gt;=K9,"PROM","MG"))</f>
        <v>PROM</v>
      </c>
      <c r="F27" s="71">
        <v>2</v>
      </c>
      <c r="G27" s="71">
        <v>40</v>
      </c>
      <c r="H27" s="71">
        <v>14</v>
      </c>
      <c r="I27" s="67">
        <f>ROUNDDOWN(G27/H27,2)</f>
        <v>2.85</v>
      </c>
      <c r="J27" s="68">
        <f>I27/G9</f>
        <v>1.9000000000000001</v>
      </c>
      <c r="K27" s="71">
        <v>8</v>
      </c>
      <c r="L27" s="76"/>
    </row>
    <row r="28" spans="2:12" ht="12.75" customHeight="1">
      <c r="B28" s="28">
        <v>3</v>
      </c>
      <c r="C28" s="78" t="str">
        <f>B14</f>
        <v>DAELMAN Walther</v>
      </c>
      <c r="D28" s="79"/>
      <c r="E28" s="29" t="str">
        <f>IF(I28&lt;G9,"OG",IF(I28&gt;=K9,"PROM","MG"))</f>
        <v>MG</v>
      </c>
      <c r="F28" s="71">
        <v>0</v>
      </c>
      <c r="G28" s="71">
        <v>32</v>
      </c>
      <c r="H28" s="71">
        <v>16</v>
      </c>
      <c r="I28" s="67">
        <f>ROUNDDOWN(G28/H28,2)</f>
        <v>2</v>
      </c>
      <c r="J28" s="68">
        <f>I28/G9</f>
        <v>1.3333333333333333</v>
      </c>
      <c r="K28" s="71">
        <v>6</v>
      </c>
      <c r="L28" s="76"/>
    </row>
    <row r="29" spans="2:12" ht="12.75" customHeight="1" hidden="1">
      <c r="B29" s="30">
        <v>4</v>
      </c>
      <c r="C29" s="78"/>
      <c r="D29" s="79"/>
      <c r="E29" s="29" t="e">
        <f>IF(I29&lt;G9,"OG",IF(I29&gt;=K9,"PROM","MG"))</f>
        <v>#DIV/0!</v>
      </c>
      <c r="F29" s="66"/>
      <c r="G29" s="66"/>
      <c r="H29" s="66"/>
      <c r="I29" s="67" t="e">
        <f>ROUNDDOWN(G29/H29,2)</f>
        <v>#DIV/0!</v>
      </c>
      <c r="J29" s="68" t="e">
        <f>I29/G9</f>
        <v>#DIV/0!</v>
      </c>
      <c r="K29" s="66"/>
      <c r="L29" s="76"/>
    </row>
    <row r="30" spans="1:17" ht="12.75" customHeight="1">
      <c r="A30" s="18"/>
      <c r="B30" s="31"/>
      <c r="C30" s="18" t="str">
        <f>IF(I30&lt;G9,"OG",IF(I30&gt;=K9,"PROM","MG"))</f>
        <v>PROM</v>
      </c>
      <c r="D30" s="32"/>
      <c r="E30" s="33" t="s">
        <v>3</v>
      </c>
      <c r="F30" s="34">
        <f>SUM(F26:F29)</f>
        <v>4</v>
      </c>
      <c r="G30" s="34">
        <f>G26+G27+G28+G29</f>
        <v>112</v>
      </c>
      <c r="H30" s="34">
        <f>H26+H27+H28+H29</f>
        <v>51</v>
      </c>
      <c r="I30" s="35">
        <f>ROUNDDOWN(G30/H30,2)</f>
        <v>2.19</v>
      </c>
      <c r="J30" s="62">
        <f>I30/G9</f>
        <v>1.46</v>
      </c>
      <c r="K30" s="34">
        <f>MAX(K26:K29)</f>
        <v>8</v>
      </c>
      <c r="L30" s="77"/>
      <c r="M30" s="3"/>
      <c r="Q30" s="1" t="s">
        <v>11</v>
      </c>
    </row>
    <row r="31" spans="1:13" ht="7.5" customHeight="1" thickBot="1">
      <c r="A31" s="18"/>
      <c r="B31" s="31"/>
      <c r="C31" s="18"/>
      <c r="D31" s="18"/>
      <c r="E31" s="18"/>
      <c r="F31" s="18"/>
      <c r="G31" s="46"/>
      <c r="H31" s="14"/>
      <c r="I31" s="17"/>
      <c r="J31" s="58"/>
      <c r="K31" s="43"/>
      <c r="L31" s="18"/>
      <c r="M31" s="18"/>
    </row>
    <row r="32" spans="1:12" ht="12.75" customHeight="1">
      <c r="A32" s="19" t="s">
        <v>0</v>
      </c>
      <c r="B32" s="20" t="s">
        <v>17</v>
      </c>
      <c r="C32" s="19"/>
      <c r="D32" s="19"/>
      <c r="E32" s="21" t="s">
        <v>1</v>
      </c>
      <c r="F32" s="37" t="s">
        <v>15</v>
      </c>
      <c r="G32" s="19"/>
      <c r="H32" s="22"/>
      <c r="I32" s="64" t="s">
        <v>21</v>
      </c>
      <c r="J32" s="65">
        <v>55</v>
      </c>
      <c r="K32" s="24" t="s">
        <v>2</v>
      </c>
      <c r="L32" s="38">
        <v>8674</v>
      </c>
    </row>
    <row r="33" spans="9:10" ht="7.5" customHeight="1">
      <c r="I33" s="23"/>
      <c r="J33" s="59"/>
    </row>
    <row r="34" spans="3:12" ht="12.75" customHeight="1">
      <c r="C34" s="22"/>
      <c r="F34" s="26" t="s">
        <v>4</v>
      </c>
      <c r="G34" s="26" t="s">
        <v>5</v>
      </c>
      <c r="H34" s="26" t="s">
        <v>6</v>
      </c>
      <c r="I34" s="39" t="s">
        <v>7</v>
      </c>
      <c r="J34" s="61" t="s">
        <v>16</v>
      </c>
      <c r="K34" s="26" t="s">
        <v>8</v>
      </c>
      <c r="L34" s="26" t="s">
        <v>9</v>
      </c>
    </row>
    <row r="35" spans="2:12" ht="12.75" customHeight="1">
      <c r="B35" s="28">
        <v>1</v>
      </c>
      <c r="C35" s="78" t="str">
        <f>B14</f>
        <v>DAELMAN Walther</v>
      </c>
      <c r="D35" s="79"/>
      <c r="E35" s="29" t="str">
        <f>IF(I35&lt;G10,"OG",IF(I35&gt;=K10,"PROM","MG"))</f>
        <v>OG</v>
      </c>
      <c r="F35" s="71">
        <v>1</v>
      </c>
      <c r="G35" s="71">
        <v>55</v>
      </c>
      <c r="H35" s="71">
        <v>28</v>
      </c>
      <c r="I35" s="67">
        <f>ROUNDDOWN(G35/H35,2)</f>
        <v>1.96</v>
      </c>
      <c r="J35" s="68">
        <f>I35/G10</f>
        <v>0.9333333333333332</v>
      </c>
      <c r="K35" s="71">
        <v>17</v>
      </c>
      <c r="L35" s="75">
        <v>3</v>
      </c>
    </row>
    <row r="36" spans="2:12" ht="12.75" customHeight="1">
      <c r="B36" s="28">
        <v>2</v>
      </c>
      <c r="C36" s="78" t="str">
        <f>B23</f>
        <v>WAEM Kris</v>
      </c>
      <c r="D36" s="79"/>
      <c r="E36" s="29" t="str">
        <f>IF(I36&lt;G10,"OG",IF(I36&gt;=K10,"PROM","MG"))</f>
        <v>OG</v>
      </c>
      <c r="F36" s="71">
        <v>0</v>
      </c>
      <c r="G36" s="71">
        <v>28</v>
      </c>
      <c r="H36" s="71">
        <v>14</v>
      </c>
      <c r="I36" s="67">
        <f>ROUNDDOWN(G36/H36,2)</f>
        <v>2</v>
      </c>
      <c r="J36" s="68">
        <f>I36/G10</f>
        <v>0.9523809523809523</v>
      </c>
      <c r="K36" s="71">
        <v>12</v>
      </c>
      <c r="L36" s="76"/>
    </row>
    <row r="37" spans="2:12" ht="12.75" customHeight="1">
      <c r="B37" s="28">
        <v>3</v>
      </c>
      <c r="C37" s="78" t="str">
        <f>B41</f>
        <v>DE MAEYER Joris</v>
      </c>
      <c r="D37" s="79"/>
      <c r="E37" s="29" t="str">
        <f>IF(I37&lt;G10,"OG",IF(I37&gt;=K10,"PROM","MG"))</f>
        <v>OG</v>
      </c>
      <c r="F37" s="71">
        <v>2</v>
      </c>
      <c r="G37" s="71">
        <v>55</v>
      </c>
      <c r="H37" s="71">
        <v>31</v>
      </c>
      <c r="I37" s="67">
        <f>ROUNDDOWN(G37/H37,2)</f>
        <v>1.77</v>
      </c>
      <c r="J37" s="68">
        <f>I37/G10</f>
        <v>0.8428571428571429</v>
      </c>
      <c r="K37" s="71">
        <v>7</v>
      </c>
      <c r="L37" s="76"/>
    </row>
    <row r="38" spans="2:12" ht="12.75" customHeight="1" hidden="1">
      <c r="B38" s="30">
        <v>4</v>
      </c>
      <c r="C38" s="78"/>
      <c r="D38" s="79"/>
      <c r="E38" s="40" t="e">
        <f>IF(I38&lt;G10,"OG",IF(I38&gt;=K10,"PROM","MG"))</f>
        <v>#DIV/0!</v>
      </c>
      <c r="F38" s="28"/>
      <c r="G38" s="28"/>
      <c r="H38" s="28"/>
      <c r="I38" s="67" t="e">
        <f>ROUNDDOWN(G38/H38,2)</f>
        <v>#DIV/0!</v>
      </c>
      <c r="J38" s="68" t="e">
        <f>I38/G21</f>
        <v>#DIV/0!</v>
      </c>
      <c r="K38" s="28"/>
      <c r="L38" s="76"/>
    </row>
    <row r="39" spans="1:14" ht="12.75" customHeight="1">
      <c r="A39" s="18"/>
      <c r="B39" s="31"/>
      <c r="C39" s="18" t="str">
        <f>IF(I39&lt;G10,"OG",IF(I39&gt;=K10,"PROM","MG"))</f>
        <v>OG</v>
      </c>
      <c r="D39" s="32"/>
      <c r="E39" s="33" t="s">
        <v>3</v>
      </c>
      <c r="F39" s="34">
        <f>SUM(F35:F38)</f>
        <v>3</v>
      </c>
      <c r="G39" s="34">
        <f>G35+G36+G37+G38</f>
        <v>138</v>
      </c>
      <c r="H39" s="34">
        <f>H35+H36+H37+H38</f>
        <v>73</v>
      </c>
      <c r="I39" s="35">
        <f>ROUNDDOWN(G39/H39,2)</f>
        <v>1.89</v>
      </c>
      <c r="J39" s="62">
        <f>I39/G10</f>
        <v>0.8999999999999999</v>
      </c>
      <c r="K39" s="34">
        <f>MAX(K35:K38)</f>
        <v>17</v>
      </c>
      <c r="L39" s="77"/>
      <c r="N39" s="18"/>
    </row>
    <row r="40" spans="1:15" ht="7.5" customHeight="1" thickBot="1">
      <c r="A40" s="14"/>
      <c r="B40" s="36"/>
      <c r="C40" s="14"/>
      <c r="D40" s="14"/>
      <c r="E40" s="14"/>
      <c r="F40" s="14"/>
      <c r="G40" s="14"/>
      <c r="H40" s="14"/>
      <c r="I40" s="17"/>
      <c r="J40" s="58"/>
      <c r="K40" s="14"/>
      <c r="L40" s="14"/>
      <c r="M40" s="18"/>
      <c r="O40" s="18"/>
    </row>
    <row r="41" spans="1:12" ht="12.75" customHeight="1">
      <c r="A41" s="19" t="s">
        <v>0</v>
      </c>
      <c r="B41" s="20" t="s">
        <v>19</v>
      </c>
      <c r="C41" s="19"/>
      <c r="D41" s="19"/>
      <c r="E41" s="21" t="s">
        <v>1</v>
      </c>
      <c r="F41" s="37" t="s">
        <v>20</v>
      </c>
      <c r="G41" s="19"/>
      <c r="H41" s="22"/>
      <c r="I41" s="64" t="s">
        <v>21</v>
      </c>
      <c r="J41" s="65">
        <v>40</v>
      </c>
      <c r="K41" s="24" t="s">
        <v>2</v>
      </c>
      <c r="L41" s="38">
        <v>6122</v>
      </c>
    </row>
    <row r="42" spans="9:10" ht="7.5" customHeight="1">
      <c r="I42" s="23"/>
      <c r="J42" s="59"/>
    </row>
    <row r="43" spans="3:12" ht="12.75" customHeight="1">
      <c r="C43" s="22"/>
      <c r="F43" s="26" t="s">
        <v>4</v>
      </c>
      <c r="G43" s="26" t="s">
        <v>5</v>
      </c>
      <c r="H43" s="26" t="s">
        <v>6</v>
      </c>
      <c r="I43" s="39" t="s">
        <v>7</v>
      </c>
      <c r="J43" s="61" t="s">
        <v>16</v>
      </c>
      <c r="K43" s="26" t="s">
        <v>8</v>
      </c>
      <c r="L43" s="26" t="s">
        <v>9</v>
      </c>
    </row>
    <row r="44" spans="2:12" ht="12.75" customHeight="1">
      <c r="B44" s="28">
        <v>1</v>
      </c>
      <c r="C44" s="78" t="str">
        <f>B23</f>
        <v>WAEM Kris</v>
      </c>
      <c r="D44" s="79"/>
      <c r="E44" s="29" t="str">
        <f>IF(I44&lt;G9,"OG",IF(I44&gt;=K9,"PROM","MG"))</f>
        <v>MG</v>
      </c>
      <c r="F44" s="71">
        <v>0</v>
      </c>
      <c r="G44" s="71">
        <v>33</v>
      </c>
      <c r="H44" s="71">
        <v>21</v>
      </c>
      <c r="I44" s="67">
        <f>ROUNDDOWN(G44/H44,2)</f>
        <v>1.57</v>
      </c>
      <c r="J44" s="68">
        <f>I44/G9</f>
        <v>1.0466666666666666</v>
      </c>
      <c r="K44" s="71">
        <v>6</v>
      </c>
      <c r="L44" s="75">
        <v>4</v>
      </c>
    </row>
    <row r="45" spans="2:12" ht="12.75" customHeight="1">
      <c r="B45" s="28">
        <v>2</v>
      </c>
      <c r="C45" s="78" t="str">
        <f>B14</f>
        <v>DAELMAN Walther</v>
      </c>
      <c r="D45" s="79"/>
      <c r="E45" s="29" t="str">
        <f>IF(I45&lt;G9,"OG",IF(I45&gt;=K9,"PROM","MG"))</f>
        <v>OG</v>
      </c>
      <c r="F45" s="71">
        <v>0</v>
      </c>
      <c r="G45" s="71">
        <v>30</v>
      </c>
      <c r="H45" s="71">
        <v>27</v>
      </c>
      <c r="I45" s="67">
        <f>ROUNDDOWN(G45/H45,2)</f>
        <v>1.11</v>
      </c>
      <c r="J45" s="68">
        <f>I45/G9</f>
        <v>0.7400000000000001</v>
      </c>
      <c r="K45" s="71">
        <v>5</v>
      </c>
      <c r="L45" s="76"/>
    </row>
    <row r="46" spans="2:12" ht="12.75" customHeight="1">
      <c r="B46" s="28">
        <v>3</v>
      </c>
      <c r="C46" s="78" t="str">
        <f>B32</f>
        <v>VAN LEUVENHAGE Dylan</v>
      </c>
      <c r="D46" s="79"/>
      <c r="E46" s="29" t="str">
        <f>IF(I46&lt;G9,"OG",IF(I46&gt;=K9,"PROM","MG"))</f>
        <v>OG</v>
      </c>
      <c r="F46" s="71">
        <v>0</v>
      </c>
      <c r="G46" s="71">
        <v>32</v>
      </c>
      <c r="H46" s="71">
        <v>31</v>
      </c>
      <c r="I46" s="67">
        <f>ROUNDDOWN(G46/H46,2)</f>
        <v>1.03</v>
      </c>
      <c r="J46" s="68">
        <f>I46/G9</f>
        <v>0.6866666666666666</v>
      </c>
      <c r="K46" s="71">
        <v>5</v>
      </c>
      <c r="L46" s="76"/>
    </row>
    <row r="47" spans="2:12" ht="12.75" customHeight="1" hidden="1">
      <c r="B47" s="30">
        <v>4</v>
      </c>
      <c r="C47" s="78"/>
      <c r="D47" s="79"/>
      <c r="E47" s="29" t="e">
        <f>IF(I47&lt;G9,"OG",IF(I47&gt;=K9,"PROM","MG"))</f>
        <v>#DIV/0!</v>
      </c>
      <c r="F47" s="66"/>
      <c r="G47" s="66"/>
      <c r="H47" s="66"/>
      <c r="I47" s="67" t="e">
        <f>ROUNDDOWN(G47/H47,2)</f>
        <v>#DIV/0!</v>
      </c>
      <c r="J47" s="68" t="e">
        <f>I47/G9</f>
        <v>#DIV/0!</v>
      </c>
      <c r="K47" s="66"/>
      <c r="L47" s="76"/>
    </row>
    <row r="48" spans="1:13" ht="12.75" customHeight="1">
      <c r="A48" s="18"/>
      <c r="B48" s="31"/>
      <c r="C48" s="18" t="str">
        <f>IF(I48&lt;G9,"OG",IF(I48&gt;=K9,"PROM","MG"))</f>
        <v>OG</v>
      </c>
      <c r="D48" s="18"/>
      <c r="E48" s="33" t="s">
        <v>3</v>
      </c>
      <c r="F48" s="34">
        <f>SUM(F44:F47)</f>
        <v>0</v>
      </c>
      <c r="G48" s="34">
        <f>G44+G45+G46+G47</f>
        <v>95</v>
      </c>
      <c r="H48" s="34">
        <f>H44+H45+H46+H47</f>
        <v>79</v>
      </c>
      <c r="I48" s="35">
        <f>ROUNDDOWN(G48/H48,2)</f>
        <v>1.2</v>
      </c>
      <c r="J48" s="62">
        <f>I48/G9</f>
        <v>0.7999999999999999</v>
      </c>
      <c r="K48" s="34">
        <f>MAX(K44:K47)</f>
        <v>6</v>
      </c>
      <c r="L48" s="77"/>
      <c r="M48" s="3"/>
    </row>
    <row r="49" spans="1:13" ht="15" customHeight="1" hidden="1">
      <c r="A49" s="18"/>
      <c r="B49" s="31"/>
      <c r="C49" s="18"/>
      <c r="D49" s="18"/>
      <c r="E49" s="18"/>
      <c r="F49" s="18"/>
      <c r="G49" s="18"/>
      <c r="H49" s="18"/>
      <c r="I49" s="25"/>
      <c r="J49" s="60"/>
      <c r="K49" s="18"/>
      <c r="L49" s="18"/>
      <c r="M49" s="18"/>
    </row>
    <row r="50" spans="1:13" ht="15" customHeight="1" hidden="1">
      <c r="A50" s="18"/>
      <c r="B50" s="31"/>
      <c r="C50" s="18"/>
      <c r="D50" s="18"/>
      <c r="E50" s="18"/>
      <c r="F50" s="44"/>
      <c r="G50" s="44"/>
      <c r="H50" s="44"/>
      <c r="I50" s="25"/>
      <c r="J50" s="60"/>
      <c r="K50" s="44"/>
      <c r="L50" s="45"/>
      <c r="M50" s="18"/>
    </row>
    <row r="51" spans="1:13" ht="15" customHeight="1" hidden="1">
      <c r="A51" s="18"/>
      <c r="B51" s="31"/>
      <c r="C51" s="18"/>
      <c r="D51" s="18"/>
      <c r="E51" s="18"/>
      <c r="F51" s="18"/>
      <c r="G51" s="18"/>
      <c r="H51" s="18"/>
      <c r="I51" s="25"/>
      <c r="J51" s="60"/>
      <c r="K51" s="18"/>
      <c r="L51" s="18"/>
      <c r="M51" s="18"/>
    </row>
    <row r="52" spans="1:13" ht="7.5" customHeight="1" thickBot="1">
      <c r="A52" s="14"/>
      <c r="B52" s="36"/>
      <c r="C52" s="14"/>
      <c r="D52" s="14"/>
      <c r="E52" s="14"/>
      <c r="F52" s="14"/>
      <c r="G52" s="14"/>
      <c r="H52" s="14"/>
      <c r="I52" s="17"/>
      <c r="J52" s="58"/>
      <c r="K52" s="46"/>
      <c r="L52" s="14"/>
      <c r="M52" s="18"/>
    </row>
    <row r="53" spans="1:16" s="18" customFormat="1" ht="12.75" customHeight="1" hidden="1">
      <c r="A53" s="19" t="s">
        <v>0</v>
      </c>
      <c r="B53" s="20"/>
      <c r="C53" s="19"/>
      <c r="D53" s="19"/>
      <c r="E53" s="21" t="s">
        <v>1</v>
      </c>
      <c r="F53" s="20"/>
      <c r="G53" s="19"/>
      <c r="H53" s="22"/>
      <c r="I53" s="64" t="s">
        <v>21</v>
      </c>
      <c r="J53" s="65"/>
      <c r="K53" s="24" t="s">
        <v>2</v>
      </c>
      <c r="L53" s="20"/>
      <c r="P53" s="18" t="s">
        <v>11</v>
      </c>
    </row>
    <row r="54" spans="9:10" ht="7.5" customHeight="1" hidden="1">
      <c r="I54" s="25"/>
      <c r="J54" s="60"/>
    </row>
    <row r="55" spans="3:16" ht="12.75" hidden="1">
      <c r="C55" s="22"/>
      <c r="F55" s="26" t="s">
        <v>4</v>
      </c>
      <c r="G55" s="26" t="s">
        <v>5</v>
      </c>
      <c r="H55" s="26" t="s">
        <v>6</v>
      </c>
      <c r="I55" s="27" t="s">
        <v>7</v>
      </c>
      <c r="J55" s="61" t="s">
        <v>16</v>
      </c>
      <c r="K55" s="26" t="s">
        <v>8</v>
      </c>
      <c r="L55" s="26" t="s">
        <v>9</v>
      </c>
      <c r="P55" s="1" t="s">
        <v>11</v>
      </c>
    </row>
    <row r="56" spans="2:17" ht="12.75" customHeight="1" hidden="1">
      <c r="B56" s="28">
        <v>1</v>
      </c>
      <c r="C56" s="78"/>
      <c r="D56" s="79"/>
      <c r="E56" s="29" t="e">
        <f>IF(I56&lt;G10,"OG",IF(I56&gt;=K10,"PROM","MG"))</f>
        <v>#DIV/0!</v>
      </c>
      <c r="F56" s="69"/>
      <c r="G56" s="66"/>
      <c r="H56" s="66"/>
      <c r="I56" s="67" t="e">
        <f>ROUNDDOWN(G56/H56,2)</f>
        <v>#DIV/0!</v>
      </c>
      <c r="J56" s="68" t="e">
        <f>I56/G9</f>
        <v>#DIV/0!</v>
      </c>
      <c r="K56" s="70"/>
      <c r="L56" s="75"/>
      <c r="Q56" s="1" t="s">
        <v>11</v>
      </c>
    </row>
    <row r="57" spans="2:19" ht="12.75" customHeight="1" hidden="1">
      <c r="B57" s="28">
        <v>2</v>
      </c>
      <c r="C57" s="78"/>
      <c r="D57" s="79"/>
      <c r="E57" s="29" t="e">
        <f>IF(I57&lt;G10,"OG",IF(I57&gt;=K10,"PROM","MG"))</f>
        <v>#DIV/0!</v>
      </c>
      <c r="F57" s="69"/>
      <c r="G57" s="66"/>
      <c r="H57" s="66"/>
      <c r="I57" s="67" t="e">
        <f>ROUNDDOWN(G57/H57,2)</f>
        <v>#DIV/0!</v>
      </c>
      <c r="J57" s="68" t="e">
        <f>I57/G9</f>
        <v>#DIV/0!</v>
      </c>
      <c r="K57" s="70"/>
      <c r="L57" s="76"/>
      <c r="S57" s="1" t="s">
        <v>11</v>
      </c>
    </row>
    <row r="58" spans="2:12" ht="12.75" customHeight="1" hidden="1">
      <c r="B58" s="28">
        <v>3</v>
      </c>
      <c r="C58" s="78"/>
      <c r="D58" s="79"/>
      <c r="E58" s="29" t="e">
        <f>IF(I58&lt;G10,"OG",IF(I58&gt;=K10,"PROM","MG"))</f>
        <v>#DIV/0!</v>
      </c>
      <c r="F58" s="69"/>
      <c r="G58" s="66"/>
      <c r="H58" s="66"/>
      <c r="I58" s="67" t="e">
        <f>ROUNDDOWN(G58/H58,2)</f>
        <v>#DIV/0!</v>
      </c>
      <c r="J58" s="68" t="e">
        <f>I58/G9</f>
        <v>#DIV/0!</v>
      </c>
      <c r="K58" s="70"/>
      <c r="L58" s="76"/>
    </row>
    <row r="59" spans="2:12" ht="12.75" customHeight="1" hidden="1">
      <c r="B59" s="30">
        <v>4</v>
      </c>
      <c r="C59" s="78"/>
      <c r="D59" s="79"/>
      <c r="E59" s="29" t="e">
        <f>IF(I59&lt;G10,"OG",IF(I59&gt;=K10,"PROM","MG"))</f>
        <v>#DIV/0!</v>
      </c>
      <c r="F59" s="69"/>
      <c r="G59" s="66"/>
      <c r="H59" s="66"/>
      <c r="I59" s="67" t="e">
        <f>ROUNDDOWN(G59/H59,2)</f>
        <v>#DIV/0!</v>
      </c>
      <c r="J59" s="68" t="e">
        <f>I59/G9</f>
        <v>#DIV/0!</v>
      </c>
      <c r="K59" s="70"/>
      <c r="L59" s="76"/>
    </row>
    <row r="60" spans="1:13" ht="12.75" customHeight="1" hidden="1">
      <c r="A60" s="18"/>
      <c r="B60" s="31"/>
      <c r="C60" s="18" t="e">
        <f>IF(I60&lt;G10,"OG",IF(I60&gt;=K10,"PROM","MG"))</f>
        <v>#DIV/0!</v>
      </c>
      <c r="D60" s="32"/>
      <c r="E60" s="33" t="s">
        <v>3</v>
      </c>
      <c r="F60" s="34">
        <f>SUM(F56:F59)</f>
        <v>0</v>
      </c>
      <c r="G60" s="34">
        <f>G56+G57+G58+G59</f>
        <v>0</v>
      </c>
      <c r="H60" s="34">
        <f>H56+H57+H58+H59</f>
        <v>0</v>
      </c>
      <c r="I60" s="35" t="e">
        <f>ROUNDDOWN(G60/H60,2)</f>
        <v>#DIV/0!</v>
      </c>
      <c r="J60" s="62" t="e">
        <f>I60/G10</f>
        <v>#DIV/0!</v>
      </c>
      <c r="K60" s="34">
        <f>MAX(K56:K59)</f>
        <v>0</v>
      </c>
      <c r="L60" s="77"/>
      <c r="M60" s="3"/>
    </row>
    <row r="61" spans="1:13" ht="7.5" customHeight="1" hidden="1" thickBot="1">
      <c r="A61" s="14"/>
      <c r="B61" s="36"/>
      <c r="C61" s="14"/>
      <c r="D61" s="14"/>
      <c r="E61" s="14"/>
      <c r="F61" s="14"/>
      <c r="G61" s="14"/>
      <c r="H61" s="14"/>
      <c r="I61" s="17"/>
      <c r="J61" s="58"/>
      <c r="K61" s="14"/>
      <c r="L61" s="14"/>
      <c r="M61" s="18"/>
    </row>
    <row r="62" spans="1:13" ht="15" customHeight="1">
      <c r="A62" s="18"/>
      <c r="B62" s="31"/>
      <c r="C62" s="18"/>
      <c r="D62" s="18"/>
      <c r="E62" s="18"/>
      <c r="F62" s="18"/>
      <c r="G62" s="18"/>
      <c r="H62" s="18"/>
      <c r="I62" s="47"/>
      <c r="J62" s="63"/>
      <c r="K62" s="18"/>
      <c r="L62" s="18"/>
      <c r="M62" s="18"/>
    </row>
    <row r="63" spans="1:11" ht="13.5" customHeight="1">
      <c r="A63" s="18"/>
      <c r="B63" s="31"/>
      <c r="C63" s="74" t="s">
        <v>24</v>
      </c>
      <c r="D63" s="74"/>
      <c r="E63" s="74"/>
      <c r="F63" s="74"/>
      <c r="G63" s="74"/>
      <c r="H63" s="74"/>
      <c r="I63" s="74"/>
      <c r="J63" s="74"/>
      <c r="K63" s="74"/>
    </row>
    <row r="64" spans="1:11" ht="13.5" customHeight="1">
      <c r="A64" s="18"/>
      <c r="B64" s="31"/>
      <c r="C64" s="74" t="s">
        <v>25</v>
      </c>
      <c r="D64" s="74"/>
      <c r="E64" s="74"/>
      <c r="F64" s="74"/>
      <c r="G64" s="74"/>
      <c r="H64" s="74"/>
      <c r="I64" s="74"/>
      <c r="J64" s="74"/>
      <c r="K64" s="74"/>
    </row>
    <row r="65" spans="1:11" ht="13.5" customHeight="1">
      <c r="A65" s="18"/>
      <c r="B65" s="31"/>
      <c r="C65" s="18"/>
      <c r="D65" s="18"/>
      <c r="E65" s="18"/>
      <c r="F65" s="31"/>
      <c r="G65" s="31"/>
      <c r="H65" s="31"/>
      <c r="I65" s="25"/>
      <c r="J65" s="60"/>
      <c r="K65" s="31"/>
    </row>
    <row r="66" spans="1:11" ht="13.5" customHeight="1">
      <c r="A66" s="18"/>
      <c r="B66" s="31"/>
      <c r="C66" s="18"/>
      <c r="D66" s="18"/>
      <c r="E66" s="18"/>
      <c r="F66" s="31"/>
      <c r="G66" s="31"/>
      <c r="H66" s="31"/>
      <c r="I66" s="25"/>
      <c r="J66" s="60"/>
      <c r="K66" s="31"/>
    </row>
    <row r="67" spans="1:11" ht="13.5" customHeight="1">
      <c r="A67" s="18"/>
      <c r="B67" s="31"/>
      <c r="C67" s="18"/>
      <c r="D67" s="18"/>
      <c r="E67" s="18"/>
      <c r="F67" s="44"/>
      <c r="G67" s="44"/>
      <c r="H67" s="44"/>
      <c r="I67" s="25"/>
      <c r="J67" s="60"/>
      <c r="K67" s="44"/>
    </row>
    <row r="68" ht="12.75">
      <c r="N68" s="1" t="s">
        <v>11</v>
      </c>
    </row>
    <row r="70" ht="12.75">
      <c r="R70" s="1" t="s">
        <v>11</v>
      </c>
    </row>
  </sheetData>
  <sheetProtection/>
  <mergeCells count="29">
    <mergeCell ref="C47:D47"/>
    <mergeCell ref="C35:D35"/>
    <mergeCell ref="C17:D17"/>
    <mergeCell ref="C18:D18"/>
    <mergeCell ref="C19:D19"/>
    <mergeCell ref="C36:D36"/>
    <mergeCell ref="C37:D37"/>
    <mergeCell ref="C38:D38"/>
    <mergeCell ref="C20:D20"/>
    <mergeCell ref="C57:D57"/>
    <mergeCell ref="C58:D58"/>
    <mergeCell ref="C59:D59"/>
    <mergeCell ref="C26:D26"/>
    <mergeCell ref="C27:D27"/>
    <mergeCell ref="C28:D28"/>
    <mergeCell ref="C29:D29"/>
    <mergeCell ref="C44:D44"/>
    <mergeCell ref="C45:D45"/>
    <mergeCell ref="C46:D46"/>
    <mergeCell ref="A9:C9"/>
    <mergeCell ref="C63:K63"/>
    <mergeCell ref="C64:K64"/>
    <mergeCell ref="L56:L60"/>
    <mergeCell ref="L35:L39"/>
    <mergeCell ref="L26:L30"/>
    <mergeCell ref="L17:L21"/>
    <mergeCell ref="L44:L48"/>
    <mergeCell ref="A10:C10"/>
    <mergeCell ref="C56:D56"/>
  </mergeCells>
  <printOptions/>
  <pageMargins left="0.39" right="0.09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2015-01-11T18:44:54Z</cp:lastPrinted>
  <dcterms:created xsi:type="dcterms:W3CDTF">2000-08-03T20:00:07Z</dcterms:created>
  <dcterms:modified xsi:type="dcterms:W3CDTF">2015-01-11T18:44:56Z</dcterms:modified>
  <cp:category/>
  <cp:version/>
  <cp:contentType/>
  <cp:contentStatus/>
</cp:coreProperties>
</file>