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<sst xmlns="http://schemas.openxmlformats.org/spreadsheetml/2006/main" count="87" uniqueCount="30">
  <si>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</si>
  <si>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</si>
  <si>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</si>
  <si>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</si>
  <si>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</si>
  <si>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</si>
  <si>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</si>
  <si>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</si>
  <si>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</si>
  <si>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</si>
  <si>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</si>
  <si>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</si>
  <si>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</si>
  <si>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</si>
  <si>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</si>
  <si>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</si>
  <si>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24/03/2013                                               </t>
  </si>
  <si>
    <t>Club: Kon. Sint-Niklase B.A.</t>
  </si>
  <si>
    <t xml:space="preserve">THUY Marc zal ons district vertegenwoordigen op de gewestelijke finale die </t>
  </si>
  <si>
    <t>plaatsvind op 20 en 21 april in district DENDER.</t>
  </si>
  <si>
    <t>THUY Marc</t>
  </si>
  <si>
    <t>Kon. Sint-Niklase B.A.</t>
  </si>
  <si>
    <t>VAN MELE Franky</t>
  </si>
  <si>
    <t>WAEM Kris</t>
  </si>
  <si>
    <t>NOPPE Robert</t>
  </si>
  <si>
    <t>Kon. BC De Gildevrienden</t>
  </si>
  <si>
    <t>Van Mele Franky</t>
  </si>
  <si>
    <t>Noppe Robert</t>
  </si>
  <si>
    <t>Waem Kris</t>
  </si>
  <si>
    <t>Thuy Marc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</si>
</sst>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7">
      <selection activeCell="Q17" sqref="Q17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6">
        <v>34</v>
      </c>
      <c r="E9" s="30"/>
      <c r="F9" s="57" t="s">
        <v>15</v>
      </c>
      <c r="G9" s="58"/>
      <c r="H9" s="58">
        <v>0.688</v>
      </c>
      <c r="I9" s="59"/>
      <c r="J9" s="59" t="s">
        <v>11</v>
      </c>
      <c r="K9" s="60">
        <v>0.87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20</v>
      </c>
      <c r="C13" s="19"/>
      <c r="D13" s="19"/>
      <c r="E13" s="20"/>
      <c r="F13" s="21" t="s">
        <v>1</v>
      </c>
      <c r="G13" s="20" t="s">
        <v>21</v>
      </c>
      <c r="H13" s="22"/>
      <c r="I13" s="23"/>
      <c r="J13" s="23"/>
      <c r="K13" s="24" t="s">
        <v>2</v>
      </c>
      <c r="L13" s="20">
        <v>7562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26</v>
      </c>
      <c r="D16" s="30"/>
      <c r="E16" s="31" t="str">
        <f>IF(I16&lt;H9,"OG",IF(I16&gt;=K9,"PROM","MG"))</f>
        <v>PROM</v>
      </c>
      <c r="F16" s="28">
        <v>2</v>
      </c>
      <c r="G16" s="28">
        <v>34</v>
      </c>
      <c r="H16" s="28">
        <v>32</v>
      </c>
      <c r="I16" s="33">
        <f>ROUNDDOWN(G16/H16,3)</f>
        <v>1.062</v>
      </c>
      <c r="J16" s="34">
        <f>TRUNC(I16*0.9082,3)</f>
        <v>0.964</v>
      </c>
      <c r="K16" s="35">
        <v>4</v>
      </c>
      <c r="L16" s="65">
        <v>1</v>
      </c>
    </row>
    <row r="17" spans="2:12" ht="12.75" customHeight="1">
      <c r="B17" s="28">
        <v>2</v>
      </c>
      <c r="C17" s="22" t="s">
        <v>27</v>
      </c>
      <c r="D17" s="22"/>
      <c r="E17" s="31" t="str">
        <f>IF(I17&lt;H9,"OG",IF(I17&gt;=K9,"PROM","MG"))</f>
        <v>MG</v>
      </c>
      <c r="F17" s="28">
        <v>0</v>
      </c>
      <c r="G17" s="28">
        <v>30</v>
      </c>
      <c r="H17" s="28">
        <v>39</v>
      </c>
      <c r="I17" s="33">
        <f>ROUNDDOWN(G17/H17,3)</f>
        <v>0.769</v>
      </c>
      <c r="J17" s="34">
        <f>TRUNC(I17*0.9082,3)</f>
        <v>0.698</v>
      </c>
      <c r="K17" s="35">
        <v>4</v>
      </c>
      <c r="L17" s="66"/>
    </row>
    <row r="18" spans="2:12" ht="12.75" customHeight="1">
      <c r="B18" s="28">
        <v>3</v>
      </c>
      <c r="C18" s="22" t="s">
        <v>28</v>
      </c>
      <c r="D18" s="22"/>
      <c r="E18" s="31" t="str">
        <f>IF(I18&lt;H9,"OG",IF(I18&gt;=K9,"PROM","MG"))</f>
        <v>MG</v>
      </c>
      <c r="F18" s="28">
        <v>2</v>
      </c>
      <c r="G18" s="28">
        <v>34</v>
      </c>
      <c r="H18" s="28">
        <v>47</v>
      </c>
      <c r="I18" s="33">
        <f>ROUNDDOWN(G18/H18,3)</f>
        <v>0.723</v>
      </c>
      <c r="J18" s="34">
        <f>TRUNC(I18*0.9082,3)</f>
        <v>0.656</v>
      </c>
      <c r="K18" s="35">
        <v>8</v>
      </c>
      <c r="L18" s="66"/>
    </row>
    <row r="19" spans="2:12" ht="12.75" customHeight="1" hidden="1">
      <c r="B19" s="36">
        <v>4</v>
      </c>
      <c r="C19" s="29"/>
      <c r="D19" s="30"/>
      <c r="E19" s="31" t="e">
        <f>IF(I19&lt;H9,"OG",IF(I19&gt;=K9,"PROM","MG"))</f>
        <v>#DIV/0!</v>
      </c>
      <c r="F19" s="28"/>
      <c r="G19" s="28"/>
      <c r="H19" s="28"/>
      <c r="I19" s="33" t="e">
        <f>ROUNDDOWN(G19/H19,3)</f>
        <v>#DIV/0!</v>
      </c>
      <c r="J19" s="34" t="e">
        <f>TRUNC(I19*0.9082,3)</f>
        <v>#DIV/0!</v>
      </c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4</v>
      </c>
      <c r="G20" s="40">
        <f>G16+G17+G18+G19</f>
        <v>98</v>
      </c>
      <c r="H20" s="40">
        <f>H16+H17+H18+H19</f>
        <v>118</v>
      </c>
      <c r="I20" s="41">
        <f>ROUNDDOWN(G20/H20,3)</f>
        <v>0.83</v>
      </c>
      <c r="J20" s="42">
        <f>TRUNC(I20*0.9082,3)</f>
        <v>0.753</v>
      </c>
      <c r="K20" s="40">
        <f>MAX(K16:K19)</f>
        <v>8</v>
      </c>
      <c r="L20" s="67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22</v>
      </c>
      <c r="C22" s="19"/>
      <c r="D22" s="19"/>
      <c r="E22" s="19"/>
      <c r="F22" s="21" t="s">
        <v>1</v>
      </c>
      <c r="G22" s="45" t="s">
        <v>25</v>
      </c>
      <c r="H22" s="22"/>
      <c r="I22" s="23"/>
      <c r="J22" s="23"/>
      <c r="K22" s="24" t="s">
        <v>2</v>
      </c>
      <c r="L22" s="46">
        <v>5229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7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29</v>
      </c>
      <c r="D25" s="30"/>
      <c r="E25" s="31" t="str">
        <f>IF(I25&lt;H9,"OG",IF(I25&gt;=K9,"PROM","MG"))</f>
        <v>OG</v>
      </c>
      <c r="F25" s="28">
        <v>0</v>
      </c>
      <c r="G25" s="28">
        <v>16</v>
      </c>
      <c r="H25" s="28">
        <v>32</v>
      </c>
      <c r="I25" s="33">
        <f>ROUNDDOWN(G25/H25,3)</f>
        <v>0.5</v>
      </c>
      <c r="J25" s="34">
        <f>TRUNC(I25*0.9082,3)</f>
        <v>0.454</v>
      </c>
      <c r="K25" s="28">
        <v>2</v>
      </c>
      <c r="L25" s="65">
        <v>2</v>
      </c>
    </row>
    <row r="26" spans="2:12" ht="12.75" customHeight="1">
      <c r="B26" s="28">
        <v>2</v>
      </c>
      <c r="C26" s="22" t="s">
        <v>28</v>
      </c>
      <c r="D26" s="30"/>
      <c r="E26" s="31" t="str">
        <f>IF(I26&lt;H9,"OG",IF(I26&gt;=K9,"PROM","MG"))</f>
        <v>MG</v>
      </c>
      <c r="F26" s="28">
        <v>2</v>
      </c>
      <c r="G26" s="28">
        <v>34</v>
      </c>
      <c r="H26" s="28">
        <v>42</v>
      </c>
      <c r="I26" s="33">
        <f>ROUNDDOWN(G26/H26,3)</f>
        <v>0.809</v>
      </c>
      <c r="J26" s="34">
        <f>TRUNC(I26*0.9082,3)</f>
        <v>0.734</v>
      </c>
      <c r="K26" s="28">
        <v>5</v>
      </c>
      <c r="L26" s="66"/>
    </row>
    <row r="27" spans="2:12" ht="12.75" customHeight="1">
      <c r="B27" s="28">
        <v>3</v>
      </c>
      <c r="C27" s="22" t="s">
        <v>27</v>
      </c>
      <c r="D27" s="30"/>
      <c r="E27" s="31" t="str">
        <f>IF(I27&lt;H9,"OG",IF(I27&gt;=K9,"PROM","MG"))</f>
        <v>OG</v>
      </c>
      <c r="F27" s="28">
        <v>2</v>
      </c>
      <c r="G27" s="28">
        <v>34</v>
      </c>
      <c r="H27" s="28">
        <v>69</v>
      </c>
      <c r="I27" s="33">
        <f>ROUNDDOWN(G27/H27,3)</f>
        <v>0.492</v>
      </c>
      <c r="J27" s="34">
        <f>TRUNC(I27*0.9082,3)</f>
        <v>0.446</v>
      </c>
      <c r="K27" s="28">
        <v>3</v>
      </c>
      <c r="L27" s="66"/>
    </row>
    <row r="28" spans="2:12" ht="12.75" customHeight="1" hidden="1">
      <c r="B28" s="36">
        <v>4</v>
      </c>
      <c r="C28" s="29"/>
      <c r="D28" s="30"/>
      <c r="E28" s="48" t="e">
        <f>IF(I28&lt;H9,"OG",IF(I28&gt;=K9,"PROM","MG"))</f>
        <v>#DIV/0!</v>
      </c>
      <c r="F28" s="28"/>
      <c r="G28" s="28"/>
      <c r="H28" s="28"/>
      <c r="I28" s="33" t="e">
        <f>ROUNDDOWN(G28/H28,3)</f>
        <v>#DIV/0!</v>
      </c>
      <c r="J28" s="34" t="e">
        <f>TRUNC(I28*0.9082,3)</f>
        <v>#DIV/0!</v>
      </c>
      <c r="K28" s="28"/>
      <c r="L28" s="66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84</v>
      </c>
      <c r="H29" s="40">
        <f>H25+H26+H27+H28</f>
        <v>143</v>
      </c>
      <c r="I29" s="41">
        <f>ROUNDDOWN(G29/H29,3)</f>
        <v>0.587</v>
      </c>
      <c r="J29" s="42">
        <f>TRUNC(I29*0.9082,3)</f>
        <v>0.533</v>
      </c>
      <c r="K29" s="40">
        <f>MAX(K25:K28)</f>
        <v>5</v>
      </c>
      <c r="L29" s="67"/>
      <c r="N29" s="18"/>
    </row>
    <row r="30" spans="1:15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9" t="s">
        <v>0</v>
      </c>
      <c r="B31" s="20" t="s">
        <v>23</v>
      </c>
      <c r="C31" s="20"/>
      <c r="D31" s="20"/>
      <c r="E31" s="20"/>
      <c r="F31" s="21" t="s">
        <v>1</v>
      </c>
      <c r="G31" s="45" t="s">
        <v>25</v>
      </c>
      <c r="H31" s="22"/>
      <c r="I31" s="23"/>
      <c r="J31" s="23"/>
      <c r="K31" s="24" t="s">
        <v>2</v>
      </c>
      <c r="L31" s="20">
        <v>9082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2" t="s">
        <v>27</v>
      </c>
      <c r="D34" s="30"/>
      <c r="E34" s="31" t="str">
        <f>IF(I34&lt;H9,"OG",IF(I34&gt;=K9,"PROM","MG"))</f>
        <v>MG</v>
      </c>
      <c r="F34" s="32">
        <v>2</v>
      </c>
      <c r="G34" s="28">
        <v>34</v>
      </c>
      <c r="H34" s="28">
        <v>48</v>
      </c>
      <c r="I34" s="33">
        <f>ROUNDDOWN(G34/H34,3)</f>
        <v>0.708</v>
      </c>
      <c r="J34" s="34">
        <f>TRUNC(I34*0.9082,3)</f>
        <v>0.643</v>
      </c>
      <c r="K34" s="28">
        <v>4</v>
      </c>
      <c r="L34" s="65">
        <v>3</v>
      </c>
      <c r="O34" s="18"/>
    </row>
    <row r="35" spans="1:12" ht="12.75" customHeight="1">
      <c r="A35" s="1" t="s">
        <v>12</v>
      </c>
      <c r="B35" s="28">
        <v>2</v>
      </c>
      <c r="C35" s="29" t="s">
        <v>26</v>
      </c>
      <c r="D35" s="30"/>
      <c r="E35" s="31" t="str">
        <f>IF(I35&lt;H9,"OG",IF(I35&gt;=K9,"PROM","MG"))</f>
        <v>OG</v>
      </c>
      <c r="F35" s="32">
        <v>0</v>
      </c>
      <c r="G35" s="28">
        <v>20</v>
      </c>
      <c r="H35" s="28">
        <v>42</v>
      </c>
      <c r="I35" s="33">
        <f>ROUNDDOWN(G35/H35,3)</f>
        <v>0.476</v>
      </c>
      <c r="J35" s="34">
        <f>TRUNC(I35*0.9082,3)</f>
        <v>0.432</v>
      </c>
      <c r="K35" s="28">
        <v>4</v>
      </c>
      <c r="L35" s="66"/>
    </row>
    <row r="36" spans="2:12" ht="12.75" customHeight="1">
      <c r="B36" s="28">
        <v>3</v>
      </c>
      <c r="C36" s="29" t="s">
        <v>29</v>
      </c>
      <c r="D36" s="30"/>
      <c r="E36" s="31" t="str">
        <f>IF(I36&lt;H9,"OG",IF(I36&gt;=K9,"PROM","MG"))</f>
        <v>OG</v>
      </c>
      <c r="F36" s="32">
        <v>0</v>
      </c>
      <c r="G36" s="28">
        <v>28</v>
      </c>
      <c r="H36" s="28">
        <v>47</v>
      </c>
      <c r="I36" s="33">
        <f>ROUNDDOWN(G36/H36,3)</f>
        <v>0.595</v>
      </c>
      <c r="J36" s="34">
        <f>TRUNC(I36*0.9082,3)</f>
        <v>0.54</v>
      </c>
      <c r="K36" s="28">
        <v>4</v>
      </c>
      <c r="L36" s="66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ROUNDDOWN(G37/H37,3)</f>
        <v>#DIV/0!</v>
      </c>
      <c r="J37" s="34" t="e">
        <f>TRUNC(I37*0.9082,3)</f>
        <v>#DIV/0!</v>
      </c>
      <c r="K37" s="28"/>
      <c r="L37" s="66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82</v>
      </c>
      <c r="H38" s="40">
        <f>H34+H35+H36+H37</f>
        <v>137</v>
      </c>
      <c r="I38" s="41">
        <f>ROUNDDOWN(G38/H38,3)</f>
        <v>0.598</v>
      </c>
      <c r="J38" s="42">
        <f>TRUNC(I38*0.9082,3)</f>
        <v>0.543</v>
      </c>
      <c r="K38" s="40">
        <f>MAX(K34:K37)</f>
        <v>4</v>
      </c>
      <c r="L38" s="67"/>
      <c r="M38" s="43"/>
    </row>
    <row r="39" spans="1:13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24</v>
      </c>
      <c r="C40" s="50"/>
      <c r="D40" s="50"/>
      <c r="E40" s="19"/>
      <c r="F40" s="21" t="s">
        <v>1</v>
      </c>
      <c r="G40" s="45" t="s">
        <v>25</v>
      </c>
      <c r="H40" s="22"/>
      <c r="I40" s="23"/>
      <c r="J40" s="23"/>
      <c r="K40" s="24" t="s">
        <v>2</v>
      </c>
      <c r="L40" s="46">
        <v>4853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2" t="s">
        <v>28</v>
      </c>
      <c r="D43" s="30"/>
      <c r="E43" s="31" t="str">
        <f>IF(I43&lt;H9,"OG",IF(I43&gt;=K9,"PROM","MG"))</f>
        <v>OG</v>
      </c>
      <c r="F43" s="28">
        <v>0</v>
      </c>
      <c r="G43" s="28">
        <v>23</v>
      </c>
      <c r="H43" s="28">
        <v>48</v>
      </c>
      <c r="I43" s="33">
        <f>ROUNDDOWN(G43/H43,3)</f>
        <v>0.479</v>
      </c>
      <c r="J43" s="34">
        <f>TRUNC(I43*0.9082,3)</f>
        <v>0.435</v>
      </c>
      <c r="K43" s="28">
        <v>3</v>
      </c>
      <c r="L43" s="65">
        <v>4</v>
      </c>
    </row>
    <row r="44" spans="2:12" ht="12.75" customHeight="1">
      <c r="B44" s="28">
        <v>2</v>
      </c>
      <c r="C44" s="29" t="s">
        <v>29</v>
      </c>
      <c r="D44" s="30"/>
      <c r="E44" s="31" t="str">
        <f>IF(I44&lt;H9,"OG",IF(I44&gt;=K9,"PROM","MG"))</f>
        <v>PROM</v>
      </c>
      <c r="F44" s="28">
        <v>2</v>
      </c>
      <c r="G44" s="28">
        <v>34</v>
      </c>
      <c r="H44" s="28">
        <v>39</v>
      </c>
      <c r="I44" s="33">
        <f>ROUNDDOWN(G44/H44,3)</f>
        <v>0.871</v>
      </c>
      <c r="J44" s="34">
        <f>TRUNC(I44*0.9082,3)</f>
        <v>0.791</v>
      </c>
      <c r="K44" s="28">
        <v>6</v>
      </c>
      <c r="L44" s="66"/>
    </row>
    <row r="45" spans="2:12" ht="12.75" customHeight="1">
      <c r="B45" s="28">
        <v>3</v>
      </c>
      <c r="C45" s="29" t="s">
        <v>26</v>
      </c>
      <c r="D45" s="30"/>
      <c r="E45" s="31" t="str">
        <f>IF(I45&lt;H9,"OG",IF(I45&gt;=K9,"PROM","MG"))</f>
        <v>OG</v>
      </c>
      <c r="F45" s="28">
        <v>0</v>
      </c>
      <c r="G45" s="28">
        <v>25</v>
      </c>
      <c r="H45" s="28">
        <v>69</v>
      </c>
      <c r="I45" s="33">
        <f>ROUNDDOWN(G45/H45,3)</f>
        <v>0.362</v>
      </c>
      <c r="J45" s="34">
        <f>TRUNC(I45*0.9082,3)</f>
        <v>0.328</v>
      </c>
      <c r="K45" s="28">
        <v>3</v>
      </c>
      <c r="L45" s="66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ROUNDDOWN(G46/H46,3)</f>
        <v>#DIV/0!</v>
      </c>
      <c r="J46" s="34" t="e">
        <f>TRUNC(I46*0.9082,3)</f>
        <v>#DIV/0!</v>
      </c>
      <c r="K46" s="28"/>
      <c r="L46" s="66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82</v>
      </c>
      <c r="H47" s="40">
        <f>H43+H44+H45+H46</f>
        <v>156</v>
      </c>
      <c r="I47" s="41">
        <f>ROUNDDOWN(G47/H47,3)</f>
        <v>0.525</v>
      </c>
      <c r="J47" s="42">
        <f>TRUNC(I47*0.9082,3)</f>
        <v>0.476</v>
      </c>
      <c r="K47" s="40">
        <f>MAX(K43:K46)</f>
        <v>6</v>
      </c>
      <c r="L47" s="67"/>
      <c r="M47" s="43"/>
    </row>
    <row r="48" spans="1:13" ht="7.5" customHeight="1" thickBot="1">
      <c r="A48" s="14"/>
      <c r="B48" s="44"/>
      <c r="C48" s="14"/>
      <c r="D48" s="14"/>
      <c r="E48" s="14"/>
      <c r="F48" s="14"/>
      <c r="G48" s="14"/>
      <c r="H48" s="14"/>
      <c r="I48" s="17"/>
      <c r="J48" s="51"/>
      <c r="K48" s="54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5"/>
      <c r="H49" s="22"/>
      <c r="I49" s="23"/>
      <c r="J49" s="23"/>
      <c r="K49" s="24" t="s">
        <v>2</v>
      </c>
      <c r="L49" s="46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7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ROUNDDOWN(G52/H52,3)</f>
        <v>#DIV/0!</v>
      </c>
      <c r="J52" s="34" t="e">
        <f>TRUNC(I52*0.9082,3)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ROUNDDOWN(G53/H53,3)</f>
        <v>#DIV/0!</v>
      </c>
      <c r="J53" s="34" t="e">
        <f>TRUNC(I53*0.9082,3)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ROUNDDOWN(G54/H54,3)</f>
        <v>#DIV/0!</v>
      </c>
      <c r="J54" s="34" t="e">
        <f>TRUNC(I54*0.9082,3)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ROUNDDOWN(G55/H55,3)</f>
        <v>#DIV/0!</v>
      </c>
      <c r="J55" s="34" t="e">
        <f>TRUNC(I55*0.9082,3)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ROUNDDOWN(G56/H56,3)</f>
        <v>#DIV/0!</v>
      </c>
      <c r="J56" s="42" t="e">
        <f>TRUNC(I56*0.9082,3)</f>
        <v>#DIV/0!</v>
      </c>
      <c r="K56" s="40">
        <f>MAX(K52:K55)</f>
        <v>0</v>
      </c>
      <c r="L56" s="67"/>
      <c r="M56" s="4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4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4" t="s">
        <v>18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19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2013-03-24T20:55:09Z</dcterms:modified>
  <cp:category/>
  <cp:version/>
  <cp:contentType/>
  <cp:contentStatus/>
</cp:coreProperties>
</file>