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finale'!$A$1:$M$75</definedName>
  </definedNames>
  <calcPr fullCalcOnLoad="1"/>
</workbook>
</file>

<file path=xl/sharedStrings.xml><?xml version="1.0" encoding="utf-8"?>
<sst xmlns="http://schemas.openxmlformats.org/spreadsheetml/2006/main" count="119" uniqueCount="30">
  <si>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</si>
  <si>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</si>
  <si>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</si>
  <si>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</si>
  <si>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</si>
  <si>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</si>
  <si>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</si>
  <si>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</si>
  <si>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</si>
  <si>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</si>
  <si>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</si>
  <si>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Gemiddelde :</t>
  </si>
  <si>
    <t>Promotie :</t>
  </si>
  <si>
    <t xml:space="preserve"> </t>
  </si>
  <si>
    <t>Formaat: 2,10m</t>
  </si>
  <si>
    <t>RECHTSTREEKSE DISTRICTFINALE</t>
  </si>
  <si>
    <t>WATERSCHOOT Gerry</t>
  </si>
  <si>
    <t>VAN DEN EEDEN Kurt</t>
  </si>
  <si>
    <t>DE BOECK René</t>
  </si>
  <si>
    <t>DE RUYTE Yvan</t>
  </si>
  <si>
    <t>ILIANO Franz</t>
  </si>
  <si>
    <t>BC QUALITY - ZELE</t>
  </si>
  <si>
    <t>BC BOKKENHOF</t>
  </si>
  <si>
    <t>KON. SINT-NIKLASE B.A.</t>
  </si>
  <si>
    <t>BC SLEEPBOOTJE</t>
  </si>
  <si>
    <t>JANSSENS Dirk</t>
  </si>
  <si>
    <t>JANSSENS Dirk (NS)</t>
  </si>
  <si>
    <t>2,30M</t>
  </si>
  <si>
    <t xml:space="preserve">Datum:  02-03/10/2010                          </t>
  </si>
  <si>
    <t xml:space="preserve">            Clubs : Kon.Sint-Niklase B.A. - BC Bokkenhof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</si>
</sst>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i/>
      <sz val="20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5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 quotePrefix="1">
      <alignment/>
    </xf>
    <xf numFmtId="2" fontId="26" fillId="33" borderId="16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0" xfId="0" applyFont="1" applyBorder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5" fillId="0" borderId="0" xfId="0" applyFont="1" applyBorder="1" applyAlignment="1" quotePrefix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15" xfId="0" applyFont="1" applyBorder="1" applyAlignment="1" applyProtection="1">
      <alignment horizontal="left"/>
      <protection locked="0"/>
    </xf>
    <xf numFmtId="2" fontId="2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1" fillId="0" borderId="0" xfId="0" applyFont="1" applyFill="1" applyAlignment="1" quotePrefix="1">
      <alignment horizontal="left"/>
    </xf>
    <xf numFmtId="0" fontId="32" fillId="0" borderId="0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83"/>
  <sheetViews>
    <sheetView tabSelected="1" zoomScaleSheetLayoutView="100" zoomScalePageLayoutView="0" workbookViewId="0" topLeftCell="A1">
      <selection activeCell="S69" sqref="S69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7.5" customHeight="1">
      <c r="A10" s="6"/>
      <c r="B10" s="6"/>
      <c r="C10" s="6"/>
      <c r="D10" s="6"/>
      <c r="E10" s="6"/>
      <c r="F10" s="6"/>
      <c r="G10" s="6"/>
      <c r="H10" s="6"/>
      <c r="I10" s="7"/>
      <c r="J10" s="7"/>
      <c r="K10" s="6"/>
      <c r="L10" s="6"/>
      <c r="M10" s="6"/>
      <c r="N10" s="6"/>
    </row>
    <row r="11" spans="1:14" ht="12.75" customHeight="1">
      <c r="A11" s="8" t="s">
        <v>28</v>
      </c>
      <c r="B11" s="9"/>
      <c r="D11" s="10" t="s">
        <v>29</v>
      </c>
      <c r="E11" s="10"/>
      <c r="F11" s="10"/>
      <c r="G11" s="10"/>
      <c r="H11" s="10"/>
      <c r="I11" s="11"/>
      <c r="J11" s="11"/>
      <c r="K11" s="8"/>
      <c r="L11" s="12" t="s">
        <v>14</v>
      </c>
      <c r="N11" s="2"/>
    </row>
    <row r="12" spans="1:14" ht="7.5" customHeight="1" thickBot="1">
      <c r="A12" s="13"/>
      <c r="B12" s="14"/>
      <c r="C12" s="15"/>
      <c r="D12" s="16"/>
      <c r="E12" s="15"/>
      <c r="F12" s="15"/>
      <c r="G12" s="17"/>
      <c r="H12" s="15"/>
      <c r="I12" s="18"/>
      <c r="J12" s="18"/>
      <c r="K12" s="15"/>
      <c r="L12" s="15"/>
      <c r="M12" s="19"/>
      <c r="N12" s="19"/>
    </row>
    <row r="13" spans="1:12" s="19" customFormat="1" ht="12.75" customHeight="1">
      <c r="A13" s="20" t="s">
        <v>0</v>
      </c>
      <c r="B13" s="21" t="s">
        <v>19</v>
      </c>
      <c r="C13" s="53"/>
      <c r="D13" s="53"/>
      <c r="E13" s="21"/>
      <c r="F13" s="22" t="s">
        <v>1</v>
      </c>
      <c r="G13" s="48" t="s">
        <v>23</v>
      </c>
      <c r="H13" s="23"/>
      <c r="I13" s="24"/>
      <c r="J13" s="24"/>
      <c r="K13" s="25" t="s">
        <v>2</v>
      </c>
      <c r="L13" s="49">
        <v>4913</v>
      </c>
    </row>
    <row r="14" spans="9:10" ht="7.5" customHeight="1">
      <c r="I14" s="24"/>
      <c r="J14" s="80"/>
    </row>
    <row r="15" spans="3:16" ht="12.75">
      <c r="C15" s="23"/>
      <c r="F15" s="27" t="s">
        <v>4</v>
      </c>
      <c r="G15" s="27" t="s">
        <v>5</v>
      </c>
      <c r="H15" s="27" t="s">
        <v>6</v>
      </c>
      <c r="I15" s="50" t="s">
        <v>7</v>
      </c>
      <c r="J15" s="50" t="s">
        <v>27</v>
      </c>
      <c r="K15" s="27" t="s">
        <v>8</v>
      </c>
      <c r="L15" s="27" t="s">
        <v>9</v>
      </c>
      <c r="P15" s="1" t="s">
        <v>13</v>
      </c>
    </row>
    <row r="16" spans="2:12" ht="12.75" customHeight="1">
      <c r="B16" s="29">
        <v>1</v>
      </c>
      <c r="C16" s="30" t="s">
        <v>20</v>
      </c>
      <c r="D16" s="31"/>
      <c r="E16" s="32" t="str">
        <f>IF(I16&lt;G77,"OG",IF(I16&gt;K77,"PROM","MG"))</f>
        <v>OG</v>
      </c>
      <c r="F16" s="29">
        <v>0</v>
      </c>
      <c r="G16" s="29">
        <v>34</v>
      </c>
      <c r="H16" s="29">
        <v>20</v>
      </c>
      <c r="I16" s="34">
        <f aca="true" t="shared" si="0" ref="I16:I21">ROUNDDOWN(G16/H16,2)</f>
        <v>1.7</v>
      </c>
      <c r="J16" s="35">
        <f aca="true" t="shared" si="1" ref="J16:J21">TRUNC(I16*7/8,2)</f>
        <v>1.48</v>
      </c>
      <c r="K16" s="29">
        <v>8</v>
      </c>
      <c r="L16" s="37">
        <v>1</v>
      </c>
    </row>
    <row r="17" spans="2:12" ht="12.75" customHeight="1">
      <c r="B17" s="29">
        <v>2</v>
      </c>
      <c r="C17" s="30" t="s">
        <v>17</v>
      </c>
      <c r="D17" s="31"/>
      <c r="E17" s="32" t="str">
        <f>IF(I17&lt;G77,"OG",IF(I17&gt;K77,"PROM","MG"))</f>
        <v>OG</v>
      </c>
      <c r="F17" s="29">
        <v>0</v>
      </c>
      <c r="G17" s="29">
        <v>32</v>
      </c>
      <c r="H17" s="29">
        <v>20</v>
      </c>
      <c r="I17" s="34">
        <f t="shared" si="0"/>
        <v>1.6</v>
      </c>
      <c r="J17" s="35">
        <f t="shared" si="1"/>
        <v>1.4</v>
      </c>
      <c r="K17" s="29">
        <v>13</v>
      </c>
      <c r="L17" s="38"/>
    </row>
    <row r="18" spans="2:12" ht="12.75" customHeight="1">
      <c r="B18" s="29">
        <v>3</v>
      </c>
      <c r="C18" s="30" t="s">
        <v>25</v>
      </c>
      <c r="D18" s="31"/>
      <c r="E18" s="32" t="str">
        <f>IF(I18&lt;G77,"OG",IF(I18&gt;K77,"PROM","MG"))</f>
        <v>MG</v>
      </c>
      <c r="F18" s="29">
        <v>2</v>
      </c>
      <c r="G18" s="29">
        <v>40</v>
      </c>
      <c r="H18" s="29">
        <v>17</v>
      </c>
      <c r="I18" s="34">
        <f t="shared" si="0"/>
        <v>2.35</v>
      </c>
      <c r="J18" s="35">
        <f t="shared" si="1"/>
        <v>2.05</v>
      </c>
      <c r="K18" s="29">
        <v>7</v>
      </c>
      <c r="L18" s="38"/>
    </row>
    <row r="19" spans="2:12" ht="12.75" customHeight="1">
      <c r="B19" s="39">
        <v>4</v>
      </c>
      <c r="C19" s="30" t="s">
        <v>18</v>
      </c>
      <c r="D19" s="31"/>
      <c r="E19" s="32" t="str">
        <f>IF(I19&lt;G77,"OG",IF(I19&gt;K77,"PROM","MG"))</f>
        <v>PROM</v>
      </c>
      <c r="F19" s="29">
        <v>2</v>
      </c>
      <c r="G19" s="29">
        <v>40</v>
      </c>
      <c r="H19" s="29">
        <v>12</v>
      </c>
      <c r="I19" s="34">
        <f t="shared" si="0"/>
        <v>3.33</v>
      </c>
      <c r="J19" s="35">
        <f t="shared" si="1"/>
        <v>2.91</v>
      </c>
      <c r="K19" s="29">
        <v>9</v>
      </c>
      <c r="L19" s="38"/>
    </row>
    <row r="20" spans="2:12" ht="12.75" customHeight="1">
      <c r="B20" s="39">
        <v>5</v>
      </c>
      <c r="C20" s="30" t="s">
        <v>16</v>
      </c>
      <c r="D20" s="31"/>
      <c r="E20" s="32" t="str">
        <f>IF(I20&lt;G77,"OG",IF(I20&gt;K77,"PROM","MG"))</f>
        <v>MG</v>
      </c>
      <c r="F20" s="29">
        <v>2</v>
      </c>
      <c r="G20" s="29">
        <v>40</v>
      </c>
      <c r="H20" s="29">
        <v>18</v>
      </c>
      <c r="I20" s="34">
        <f t="shared" si="0"/>
        <v>2.22</v>
      </c>
      <c r="J20" s="35">
        <f t="shared" si="1"/>
        <v>1.94</v>
      </c>
      <c r="K20" s="29">
        <v>14</v>
      </c>
      <c r="L20" s="38"/>
    </row>
    <row r="21" spans="1:13" ht="12.75" customHeight="1">
      <c r="A21" s="19"/>
      <c r="B21" s="40"/>
      <c r="C21" s="19" t="str">
        <f>IF(I21&lt;G77,"OG",IF(I21&gt;K77,"PROM","MG"))</f>
        <v>MG</v>
      </c>
      <c r="D21" s="41"/>
      <c r="E21" s="42" t="s">
        <v>3</v>
      </c>
      <c r="F21" s="43">
        <f>SUM(F16:F20)</f>
        <v>6</v>
      </c>
      <c r="G21" s="43">
        <f>G16+G17+G18+G19+G20</f>
        <v>186</v>
      </c>
      <c r="H21" s="43">
        <f>H16+H17+H18+H19+H20</f>
        <v>87</v>
      </c>
      <c r="I21" s="44">
        <f t="shared" si="0"/>
        <v>2.13</v>
      </c>
      <c r="J21" s="45">
        <f t="shared" si="1"/>
        <v>1.86</v>
      </c>
      <c r="K21" s="43">
        <f>MAX(K16:K20)</f>
        <v>14</v>
      </c>
      <c r="L21" s="46"/>
      <c r="M21" s="3"/>
    </row>
    <row r="22" spans="1:13" ht="7.5" customHeight="1" thickBot="1">
      <c r="A22" s="15"/>
      <c r="B22" s="47"/>
      <c r="C22" s="15"/>
      <c r="D22" s="15"/>
      <c r="E22" s="15"/>
      <c r="F22" s="15"/>
      <c r="G22" s="15"/>
      <c r="H22" s="15"/>
      <c r="I22" s="18"/>
      <c r="J22" s="18"/>
      <c r="K22" s="15"/>
      <c r="L22" s="15"/>
      <c r="M22" s="19"/>
    </row>
    <row r="23" spans="1:12" ht="12.75" customHeight="1">
      <c r="A23" s="20" t="s">
        <v>0</v>
      </c>
      <c r="B23" s="21" t="s">
        <v>16</v>
      </c>
      <c r="C23" s="20"/>
      <c r="D23" s="20"/>
      <c r="E23" s="20"/>
      <c r="F23" s="22" t="s">
        <v>1</v>
      </c>
      <c r="G23" s="21" t="s">
        <v>21</v>
      </c>
      <c r="H23" s="23"/>
      <c r="I23" s="24"/>
      <c r="J23" s="24"/>
      <c r="K23" s="25" t="s">
        <v>2</v>
      </c>
      <c r="L23" s="21">
        <v>8500</v>
      </c>
    </row>
    <row r="24" spans="9:16" ht="7.5" customHeight="1">
      <c r="I24" s="26"/>
      <c r="J24" s="26"/>
      <c r="P24" s="1" t="s">
        <v>13</v>
      </c>
    </row>
    <row r="25" spans="3:12" ht="12.75" customHeight="1">
      <c r="C25" s="23"/>
      <c r="F25" s="27" t="s">
        <v>4</v>
      </c>
      <c r="G25" s="27" t="s">
        <v>5</v>
      </c>
      <c r="H25" s="27" t="s">
        <v>6</v>
      </c>
      <c r="I25" s="28" t="s">
        <v>7</v>
      </c>
      <c r="J25" s="28" t="s">
        <v>27</v>
      </c>
      <c r="K25" s="27" t="s">
        <v>8</v>
      </c>
      <c r="L25" s="27" t="s">
        <v>9</v>
      </c>
    </row>
    <row r="26" spans="2:12" ht="12.75" customHeight="1">
      <c r="B26" s="29">
        <v>1</v>
      </c>
      <c r="C26" s="30" t="s">
        <v>25</v>
      </c>
      <c r="D26" s="31"/>
      <c r="E26" s="32" t="str">
        <f>IF(I26&lt;G77,"OG",IF(I26&gt;K77,"PROM","MG"))</f>
        <v>MG</v>
      </c>
      <c r="F26" s="33">
        <v>2</v>
      </c>
      <c r="G26" s="29">
        <v>40</v>
      </c>
      <c r="H26" s="29">
        <v>18</v>
      </c>
      <c r="I26" s="34">
        <f>ROUNDDOWN(G26/H26,2)</f>
        <v>2.22</v>
      </c>
      <c r="J26" s="35">
        <f aca="true" t="shared" si="2" ref="J26:J31">TRUNC(I26*7/8,2)</f>
        <v>1.94</v>
      </c>
      <c r="K26" s="36">
        <v>9</v>
      </c>
      <c r="L26" s="37">
        <v>2</v>
      </c>
    </row>
    <row r="27" spans="2:12" ht="12.75" customHeight="1">
      <c r="B27" s="29">
        <v>2</v>
      </c>
      <c r="C27" s="23" t="s">
        <v>20</v>
      </c>
      <c r="D27" s="23"/>
      <c r="E27" s="32" t="str">
        <f>IF(I27&lt;G77,"OG",IF(I27&gt;K77,"PROM","MG"))</f>
        <v>OG</v>
      </c>
      <c r="F27" s="33">
        <v>2</v>
      </c>
      <c r="G27" s="29">
        <v>40</v>
      </c>
      <c r="H27" s="29">
        <v>23</v>
      </c>
      <c r="I27" s="34">
        <f>ROUNDDOWN(G27/H27,2)</f>
        <v>1.73</v>
      </c>
      <c r="J27" s="35">
        <f t="shared" si="2"/>
        <v>1.51</v>
      </c>
      <c r="K27" s="36">
        <v>8</v>
      </c>
      <c r="L27" s="38"/>
    </row>
    <row r="28" spans="2:12" ht="12.75" customHeight="1">
      <c r="B28" s="29">
        <v>3</v>
      </c>
      <c r="C28" s="23" t="s">
        <v>17</v>
      </c>
      <c r="D28" s="23"/>
      <c r="E28" s="32" t="str">
        <f>IF(I28&lt;G77,"OG",IF(I28&gt;K77,"PROM","MG"))</f>
        <v>MG</v>
      </c>
      <c r="F28" s="33">
        <v>2</v>
      </c>
      <c r="G28" s="29">
        <v>40</v>
      </c>
      <c r="H28" s="29">
        <v>20</v>
      </c>
      <c r="I28" s="34">
        <f>ROUNDDOWN(G28/H28,2)</f>
        <v>2</v>
      </c>
      <c r="J28" s="35">
        <f t="shared" si="2"/>
        <v>1.75</v>
      </c>
      <c r="K28" s="36">
        <v>9</v>
      </c>
      <c r="L28" s="38"/>
    </row>
    <row r="29" spans="2:12" ht="12.75" customHeight="1">
      <c r="B29" s="39">
        <v>4</v>
      </c>
      <c r="C29" s="30" t="s">
        <v>19</v>
      </c>
      <c r="D29" s="31"/>
      <c r="E29" s="51" t="str">
        <f>IF(I29&lt;G77,"OG",IF(I29&gt;K77,"PROM","MG"))</f>
        <v>OG</v>
      </c>
      <c r="F29" s="29">
        <v>0</v>
      </c>
      <c r="G29" s="29">
        <v>28</v>
      </c>
      <c r="H29" s="29">
        <v>18</v>
      </c>
      <c r="I29" s="34">
        <f>ROUNDDOWN(G29/H29,2)</f>
        <v>1.55</v>
      </c>
      <c r="J29" s="35">
        <f t="shared" si="2"/>
        <v>1.35</v>
      </c>
      <c r="K29" s="29">
        <v>7</v>
      </c>
      <c r="L29" s="38"/>
    </row>
    <row r="30" spans="2:12" ht="12.75" customHeight="1">
      <c r="B30" s="29">
        <v>5</v>
      </c>
      <c r="C30" s="30" t="s">
        <v>18</v>
      </c>
      <c r="D30" s="31"/>
      <c r="E30" s="32" t="str">
        <f>IF(I30&lt;G77,"OG",IF(I30&gt;K77,"PROM","MG"))</f>
        <v>MG</v>
      </c>
      <c r="F30" s="29">
        <v>0</v>
      </c>
      <c r="G30" s="29">
        <v>29</v>
      </c>
      <c r="H30" s="29">
        <v>14</v>
      </c>
      <c r="I30" s="34">
        <f>ROUNDDOWN(G30/H30,2)</f>
        <v>2.07</v>
      </c>
      <c r="J30" s="35">
        <f t="shared" si="2"/>
        <v>1.81</v>
      </c>
      <c r="K30" s="29">
        <v>11</v>
      </c>
      <c r="L30" s="38"/>
    </row>
    <row r="31" spans="1:14" ht="12.75" customHeight="1">
      <c r="A31" s="19"/>
      <c r="B31" s="40"/>
      <c r="C31" s="19" t="str">
        <f>IF(I31&lt;G77,"OG",IF(I31&gt;K77,"PG","MG"))</f>
        <v>MG</v>
      </c>
      <c r="D31" s="41"/>
      <c r="E31" s="42" t="s">
        <v>3</v>
      </c>
      <c r="F31" s="43">
        <f>SUM(F26:F30)</f>
        <v>6</v>
      </c>
      <c r="G31" s="43">
        <f>G26+G27+G28+G29+G30</f>
        <v>177</v>
      </c>
      <c r="H31" s="43">
        <f>H26+H27+H28+H29+H30</f>
        <v>93</v>
      </c>
      <c r="I31" s="44">
        <f>ROUNDDOWN(G31/H31,2)</f>
        <v>1.9</v>
      </c>
      <c r="J31" s="45">
        <f t="shared" si="2"/>
        <v>1.66</v>
      </c>
      <c r="K31" s="43">
        <f>MAX(K26:K30)</f>
        <v>11</v>
      </c>
      <c r="L31" s="46"/>
      <c r="N31" s="19"/>
    </row>
    <row r="32" spans="1:15" ht="7.5" customHeight="1" thickBot="1">
      <c r="A32" s="15"/>
      <c r="B32" s="47"/>
      <c r="C32" s="15"/>
      <c r="D32" s="15"/>
      <c r="E32" s="15"/>
      <c r="F32" s="15"/>
      <c r="G32" s="15"/>
      <c r="H32" s="15"/>
      <c r="I32" s="18"/>
      <c r="J32" s="18"/>
      <c r="K32" s="15"/>
      <c r="L32" s="15"/>
      <c r="M32" s="19"/>
      <c r="O32" s="19"/>
    </row>
    <row r="33" spans="1:12" ht="12.75" customHeight="1">
      <c r="A33" s="52" t="s">
        <v>0</v>
      </c>
      <c r="B33" s="21" t="s">
        <v>26</v>
      </c>
      <c r="C33" s="20"/>
      <c r="D33" s="20"/>
      <c r="E33" s="21"/>
      <c r="F33" s="22" t="s">
        <v>1</v>
      </c>
      <c r="G33" s="48" t="s">
        <v>24</v>
      </c>
      <c r="H33" s="23"/>
      <c r="I33" s="24"/>
      <c r="J33" s="24"/>
      <c r="K33" s="25" t="s">
        <v>2</v>
      </c>
      <c r="L33" s="49">
        <v>8900</v>
      </c>
    </row>
    <row r="34" spans="9:10" ht="7.5" customHeight="1">
      <c r="I34" s="24"/>
      <c r="J34" s="80"/>
    </row>
    <row r="35" spans="3:12" ht="12.75" customHeight="1">
      <c r="C35" s="23"/>
      <c r="F35" s="27" t="s">
        <v>4</v>
      </c>
      <c r="G35" s="27" t="s">
        <v>5</v>
      </c>
      <c r="H35" s="27" t="s">
        <v>6</v>
      </c>
      <c r="I35" s="50" t="s">
        <v>7</v>
      </c>
      <c r="J35" s="50" t="s">
        <v>27</v>
      </c>
      <c r="K35" s="27" t="s">
        <v>8</v>
      </c>
      <c r="L35" s="27" t="s">
        <v>9</v>
      </c>
    </row>
    <row r="36" spans="2:15" ht="12.75" customHeight="1">
      <c r="B36" s="29">
        <v>1</v>
      </c>
      <c r="C36" s="30" t="s">
        <v>16</v>
      </c>
      <c r="D36" s="31"/>
      <c r="E36" s="32" t="str">
        <f>IF(I36&lt;G77,"OG",IF(I36&gt;K77,"PROM","MG"))</f>
        <v>OG</v>
      </c>
      <c r="F36" s="29">
        <v>0</v>
      </c>
      <c r="G36" s="29">
        <v>32</v>
      </c>
      <c r="H36" s="29">
        <v>18</v>
      </c>
      <c r="I36" s="34">
        <f aca="true" t="shared" si="3" ref="I36:I41">ROUNDDOWN(G36/H36,2)</f>
        <v>1.77</v>
      </c>
      <c r="J36" s="35">
        <f aca="true" t="shared" si="4" ref="J36:J41">TRUNC(I36*7/8,2)</f>
        <v>1.54</v>
      </c>
      <c r="K36" s="29">
        <v>7</v>
      </c>
      <c r="L36" s="37">
        <v>3</v>
      </c>
      <c r="O36" s="19"/>
    </row>
    <row r="37" spans="2:12" ht="12.75" customHeight="1">
      <c r="B37" s="29">
        <v>2</v>
      </c>
      <c r="C37" s="30" t="s">
        <v>18</v>
      </c>
      <c r="D37" s="31"/>
      <c r="E37" s="32" t="str">
        <f>IF(I37&lt;G77,"OG",IF(I37&gt;K77,"PROM","MG"))</f>
        <v>MG</v>
      </c>
      <c r="F37" s="29">
        <v>1</v>
      </c>
      <c r="G37" s="29">
        <v>40</v>
      </c>
      <c r="H37" s="29">
        <v>21</v>
      </c>
      <c r="I37" s="34">
        <f t="shared" si="3"/>
        <v>1.9</v>
      </c>
      <c r="J37" s="35">
        <f t="shared" si="4"/>
        <v>1.66</v>
      </c>
      <c r="K37" s="29">
        <v>11</v>
      </c>
      <c r="L37" s="38"/>
    </row>
    <row r="38" spans="2:12" ht="12.75" customHeight="1">
      <c r="B38" s="29">
        <v>3</v>
      </c>
      <c r="C38" s="30" t="s">
        <v>19</v>
      </c>
      <c r="D38" s="31"/>
      <c r="E38" s="32" t="str">
        <f>IF(I38&lt;G77,"OG",IF(I38&gt;K77,"PROM","MG"))</f>
        <v>OG</v>
      </c>
      <c r="F38" s="29">
        <v>0</v>
      </c>
      <c r="G38" s="29">
        <v>28</v>
      </c>
      <c r="H38" s="29">
        <v>17</v>
      </c>
      <c r="I38" s="34">
        <f t="shared" si="3"/>
        <v>1.64</v>
      </c>
      <c r="J38" s="35">
        <f t="shared" si="4"/>
        <v>1.43</v>
      </c>
      <c r="K38" s="29">
        <v>7</v>
      </c>
      <c r="L38" s="38"/>
    </row>
    <row r="39" spans="2:12" ht="12.75" customHeight="1">
      <c r="B39" s="39">
        <v>4</v>
      </c>
      <c r="C39" s="30" t="s">
        <v>17</v>
      </c>
      <c r="D39" s="31"/>
      <c r="E39" s="32" t="str">
        <f>IF(I39&lt;G77,"OG",IF(I39&gt;K77,"PROM","MG"))</f>
        <v>PROM</v>
      </c>
      <c r="F39" s="29">
        <v>2</v>
      </c>
      <c r="G39" s="29">
        <v>40</v>
      </c>
      <c r="H39" s="29">
        <v>12</v>
      </c>
      <c r="I39" s="34">
        <f t="shared" si="3"/>
        <v>3.33</v>
      </c>
      <c r="J39" s="35">
        <f t="shared" si="4"/>
        <v>2.91</v>
      </c>
      <c r="K39" s="29">
        <v>10</v>
      </c>
      <c r="L39" s="38"/>
    </row>
    <row r="40" spans="2:12" ht="12.75" customHeight="1">
      <c r="B40" s="39">
        <v>5</v>
      </c>
      <c r="C40" s="30" t="s">
        <v>20</v>
      </c>
      <c r="D40" s="31"/>
      <c r="E40" s="32" t="str">
        <f>IF(I40&lt;G77,"OG",IF(I40&gt;K77,"PROM","MG"))</f>
        <v>PROM</v>
      </c>
      <c r="F40" s="29">
        <v>2</v>
      </c>
      <c r="G40" s="29">
        <v>40</v>
      </c>
      <c r="H40" s="29">
        <v>9</v>
      </c>
      <c r="I40" s="34">
        <f t="shared" si="3"/>
        <v>4.44</v>
      </c>
      <c r="J40" s="35">
        <f t="shared" si="4"/>
        <v>3.88</v>
      </c>
      <c r="K40" s="29">
        <v>13</v>
      </c>
      <c r="L40" s="38"/>
    </row>
    <row r="41" spans="1:13" ht="12.75" customHeight="1">
      <c r="A41" s="19"/>
      <c r="B41" s="40"/>
      <c r="C41" s="19" t="str">
        <f>IF(I41&lt;G77,"OG",IF(I41&gt;K77,"PG","MG"))</f>
        <v>MG</v>
      </c>
      <c r="D41" s="41"/>
      <c r="E41" s="42" t="s">
        <v>3</v>
      </c>
      <c r="F41" s="43">
        <f>SUM(F36:F40)</f>
        <v>5</v>
      </c>
      <c r="G41" s="43">
        <f>G36+G37+G38+G39+G40</f>
        <v>180</v>
      </c>
      <c r="H41" s="43">
        <f>H36+H37+H38+H39+H40</f>
        <v>77</v>
      </c>
      <c r="I41" s="44">
        <f t="shared" si="3"/>
        <v>2.33</v>
      </c>
      <c r="J41" s="45">
        <f t="shared" si="4"/>
        <v>2.03</v>
      </c>
      <c r="K41" s="43">
        <f>MAX(K36:K40)</f>
        <v>13</v>
      </c>
      <c r="L41" s="46"/>
      <c r="M41" s="3"/>
    </row>
    <row r="42" spans="1:13" ht="7.5" customHeight="1" thickBot="1">
      <c r="A42" s="15"/>
      <c r="B42" s="47"/>
      <c r="C42" s="15"/>
      <c r="D42" s="15"/>
      <c r="E42" s="15"/>
      <c r="F42" s="15"/>
      <c r="G42" s="15"/>
      <c r="H42" s="15"/>
      <c r="I42" s="18"/>
      <c r="J42" s="18"/>
      <c r="K42" s="15"/>
      <c r="L42" s="15"/>
      <c r="M42" s="19"/>
    </row>
    <row r="43" spans="1:12" ht="12.75" customHeight="1">
      <c r="A43" s="20" t="s">
        <v>0</v>
      </c>
      <c r="B43" s="21" t="s">
        <v>18</v>
      </c>
      <c r="C43" s="21"/>
      <c r="D43" s="21"/>
      <c r="E43" s="20"/>
      <c r="F43" s="22" t="s">
        <v>1</v>
      </c>
      <c r="G43" s="21" t="s">
        <v>22</v>
      </c>
      <c r="H43" s="23"/>
      <c r="I43" s="24"/>
      <c r="J43" s="24"/>
      <c r="K43" s="25" t="s">
        <v>2</v>
      </c>
      <c r="L43" s="21">
        <v>4908</v>
      </c>
    </row>
    <row r="44" ht="7.5" customHeight="1"/>
    <row r="45" spans="3:12" ht="12.75" customHeight="1">
      <c r="C45" s="23"/>
      <c r="F45" s="27" t="s">
        <v>4</v>
      </c>
      <c r="G45" s="27" t="s">
        <v>5</v>
      </c>
      <c r="H45" s="27" t="s">
        <v>6</v>
      </c>
      <c r="I45" s="28" t="s">
        <v>7</v>
      </c>
      <c r="J45" s="28" t="s">
        <v>27</v>
      </c>
      <c r="K45" s="27" t="s">
        <v>8</v>
      </c>
      <c r="L45" s="27" t="s">
        <v>9</v>
      </c>
    </row>
    <row r="46" spans="2:12" ht="12.75" customHeight="1">
      <c r="B46" s="29">
        <v>1</v>
      </c>
      <c r="C46" s="30" t="s">
        <v>17</v>
      </c>
      <c r="D46" s="31"/>
      <c r="E46" s="32" t="str">
        <f>IF(I46&lt;G77,"OG",IF(I46&gt;K77,"PROM","MG"))</f>
        <v>MG</v>
      </c>
      <c r="F46" s="29">
        <v>0</v>
      </c>
      <c r="G46" s="29">
        <v>39</v>
      </c>
      <c r="H46" s="29">
        <v>18</v>
      </c>
      <c r="I46" s="34">
        <f aca="true" t="shared" si="5" ref="I46:I51">ROUNDDOWN(G46/H46,2)</f>
        <v>2.16</v>
      </c>
      <c r="J46" s="35">
        <f aca="true" t="shared" si="6" ref="J46:J51">TRUNC(I46*7/8,2)</f>
        <v>1.89</v>
      </c>
      <c r="K46" s="29">
        <v>10</v>
      </c>
      <c r="L46" s="37">
        <v>4</v>
      </c>
    </row>
    <row r="47" spans="2:12" ht="12.75" customHeight="1">
      <c r="B47" s="29">
        <v>2</v>
      </c>
      <c r="C47" s="30" t="s">
        <v>25</v>
      </c>
      <c r="D47" s="31"/>
      <c r="E47" s="32" t="str">
        <f>IF(I47&lt;G77,"OG",IF(I47&gt;K77,"PROM","MG"))</f>
        <v>MG</v>
      </c>
      <c r="F47" s="29">
        <v>1</v>
      </c>
      <c r="G47" s="29">
        <v>40</v>
      </c>
      <c r="H47" s="29">
        <v>21</v>
      </c>
      <c r="I47" s="34">
        <f t="shared" si="5"/>
        <v>1.9</v>
      </c>
      <c r="J47" s="35">
        <f t="shared" si="6"/>
        <v>1.66</v>
      </c>
      <c r="K47" s="29">
        <v>8</v>
      </c>
      <c r="L47" s="38"/>
    </row>
    <row r="48" spans="2:12" ht="12.75" customHeight="1">
      <c r="B48" s="29">
        <v>3</v>
      </c>
      <c r="C48" s="30" t="s">
        <v>20</v>
      </c>
      <c r="D48" s="31"/>
      <c r="E48" s="32" t="str">
        <f>IF(I48&lt;G77,"OG",IF(I48&gt;K77,"PROM","MG"))</f>
        <v>MG</v>
      </c>
      <c r="F48" s="29">
        <v>2</v>
      </c>
      <c r="G48" s="29">
        <v>40</v>
      </c>
      <c r="H48" s="29">
        <v>20</v>
      </c>
      <c r="I48" s="34">
        <f t="shared" si="5"/>
        <v>2</v>
      </c>
      <c r="J48" s="35">
        <f t="shared" si="6"/>
        <v>1.75</v>
      </c>
      <c r="K48" s="29">
        <v>9</v>
      </c>
      <c r="L48" s="38"/>
    </row>
    <row r="49" spans="2:12" ht="12.75" customHeight="1">
      <c r="B49" s="29">
        <v>4</v>
      </c>
      <c r="C49" s="30" t="s">
        <v>19</v>
      </c>
      <c r="D49" s="31"/>
      <c r="E49" s="32" t="str">
        <f>IF(I49&lt;G77,"OG",IF(I49&gt;K77,"PROM","MG"))</f>
        <v>OG</v>
      </c>
      <c r="F49" s="29">
        <v>0</v>
      </c>
      <c r="G49" s="29">
        <v>12</v>
      </c>
      <c r="H49" s="29">
        <v>12</v>
      </c>
      <c r="I49" s="34">
        <f t="shared" si="5"/>
        <v>1</v>
      </c>
      <c r="J49" s="35">
        <f t="shared" si="6"/>
        <v>0.87</v>
      </c>
      <c r="K49" s="29">
        <v>4</v>
      </c>
      <c r="L49" s="38"/>
    </row>
    <row r="50" spans="2:12" ht="12.75" customHeight="1">
      <c r="B50" s="29">
        <v>5</v>
      </c>
      <c r="C50" s="30" t="s">
        <v>16</v>
      </c>
      <c r="D50" s="31"/>
      <c r="E50" s="32" t="str">
        <f>IF(I50&lt;G77,"OG",IF(I50&gt;K77,"PROM","MG"))</f>
        <v>PROM</v>
      </c>
      <c r="F50" s="29">
        <v>2</v>
      </c>
      <c r="G50" s="29">
        <v>40</v>
      </c>
      <c r="H50" s="29">
        <v>14</v>
      </c>
      <c r="I50" s="34">
        <f t="shared" si="5"/>
        <v>2.85</v>
      </c>
      <c r="J50" s="35">
        <f t="shared" si="6"/>
        <v>2.49</v>
      </c>
      <c r="K50" s="29">
        <v>12</v>
      </c>
      <c r="L50" s="38"/>
    </row>
    <row r="51" spans="1:13" ht="12.75" customHeight="1">
      <c r="A51" s="19"/>
      <c r="B51" s="40"/>
      <c r="C51" s="19" t="str">
        <f>IF(I51&lt;G77,"OG",IF(I51&gt;K77,"PG","MG"))</f>
        <v>MG</v>
      </c>
      <c r="D51" s="41"/>
      <c r="E51" s="42" t="s">
        <v>3</v>
      </c>
      <c r="F51" s="43">
        <f>SUM(F46:F50)</f>
        <v>5</v>
      </c>
      <c r="G51" s="43">
        <f>G46+G47+G48+G49+G50</f>
        <v>171</v>
      </c>
      <c r="H51" s="43">
        <f>H46+H47+H48+H49+H50</f>
        <v>85</v>
      </c>
      <c r="I51" s="44">
        <f t="shared" si="5"/>
        <v>2.01</v>
      </c>
      <c r="J51" s="45">
        <f t="shared" si="6"/>
        <v>1.75</v>
      </c>
      <c r="K51" s="43">
        <f>MAX(K46:K50)</f>
        <v>12</v>
      </c>
      <c r="L51" s="46"/>
      <c r="M51" s="3"/>
    </row>
    <row r="52" spans="1:13" ht="7.5" customHeight="1" thickBot="1">
      <c r="A52" s="19"/>
      <c r="B52" s="40"/>
      <c r="C52" s="19"/>
      <c r="D52" s="19"/>
      <c r="E52" s="19"/>
      <c r="F52" s="19"/>
      <c r="G52" s="19"/>
      <c r="H52" s="15"/>
      <c r="I52" s="18"/>
      <c r="J52" s="54"/>
      <c r="K52" s="55"/>
      <c r="L52" s="19"/>
      <c r="M52" s="19"/>
    </row>
    <row r="53" spans="1:17" ht="12.75" customHeight="1">
      <c r="A53" s="20" t="s">
        <v>0</v>
      </c>
      <c r="B53" s="21" t="s">
        <v>17</v>
      </c>
      <c r="C53" s="20"/>
      <c r="D53" s="20"/>
      <c r="E53" s="20"/>
      <c r="F53" s="22" t="s">
        <v>1</v>
      </c>
      <c r="G53" s="48" t="s">
        <v>22</v>
      </c>
      <c r="H53" s="23"/>
      <c r="I53" s="24"/>
      <c r="J53" s="24"/>
      <c r="K53" s="25" t="s">
        <v>2</v>
      </c>
      <c r="L53" s="49">
        <v>8717</v>
      </c>
      <c r="Q53" s="1" t="s">
        <v>13</v>
      </c>
    </row>
    <row r="54" spans="9:10" ht="7.5" customHeight="1">
      <c r="I54" s="24"/>
      <c r="J54" s="80"/>
    </row>
    <row r="55" spans="3:12" ht="12.75" customHeight="1">
      <c r="C55" s="23"/>
      <c r="F55" s="27" t="s">
        <v>4</v>
      </c>
      <c r="G55" s="27" t="s">
        <v>5</v>
      </c>
      <c r="H55" s="27" t="s">
        <v>6</v>
      </c>
      <c r="I55" s="50" t="s">
        <v>7</v>
      </c>
      <c r="J55" s="50" t="s">
        <v>27</v>
      </c>
      <c r="K55" s="27" t="s">
        <v>8</v>
      </c>
      <c r="L55" s="27" t="s">
        <v>9</v>
      </c>
    </row>
    <row r="56" spans="2:12" ht="12.75" customHeight="1">
      <c r="B56" s="29">
        <v>1</v>
      </c>
      <c r="C56" s="30" t="s">
        <v>18</v>
      </c>
      <c r="D56" s="31"/>
      <c r="E56" s="32" t="str">
        <f>IF(I56&lt;G77,"OG",IF(I56&gt;K77,"PROM","MG"))</f>
        <v>MG</v>
      </c>
      <c r="F56" s="29">
        <v>2</v>
      </c>
      <c r="G56" s="29">
        <v>40</v>
      </c>
      <c r="H56" s="29">
        <v>18</v>
      </c>
      <c r="I56" s="34">
        <f>ROUNDDOWN(G56/H56,2)</f>
        <v>2.22</v>
      </c>
      <c r="J56" s="35">
        <f aca="true" t="shared" si="7" ref="J56:J61">TRUNC(I56*7/8,2)</f>
        <v>1.94</v>
      </c>
      <c r="K56" s="29">
        <v>14</v>
      </c>
      <c r="L56" s="37">
        <v>5</v>
      </c>
    </row>
    <row r="57" spans="2:12" ht="12.75" customHeight="1">
      <c r="B57" s="29">
        <v>2</v>
      </c>
      <c r="C57" s="30" t="s">
        <v>19</v>
      </c>
      <c r="D57" s="31"/>
      <c r="E57" s="32" t="str">
        <f>IF(I57&lt;G77,"OG",IF(I57&gt;K77,"PROM","MG"))</f>
        <v>MG</v>
      </c>
      <c r="F57" s="29">
        <v>2</v>
      </c>
      <c r="G57" s="29">
        <v>40</v>
      </c>
      <c r="H57" s="29">
        <v>20</v>
      </c>
      <c r="I57" s="34">
        <f>ROUNDDOWN(G57/H57,2)</f>
        <v>2</v>
      </c>
      <c r="J57" s="35">
        <f t="shared" si="7"/>
        <v>1.75</v>
      </c>
      <c r="K57" s="29">
        <v>6</v>
      </c>
      <c r="L57" s="38"/>
    </row>
    <row r="58" spans="2:12" ht="12.75" customHeight="1">
      <c r="B58" s="29">
        <v>3</v>
      </c>
      <c r="C58" s="30" t="s">
        <v>16</v>
      </c>
      <c r="D58" s="31"/>
      <c r="E58" s="32" t="str">
        <f>IF(I58&lt;G77,"OG",IF(I58&gt;K77,"PROM","MG"))</f>
        <v>MG</v>
      </c>
      <c r="F58" s="29">
        <v>0</v>
      </c>
      <c r="G58" s="29">
        <v>37</v>
      </c>
      <c r="H58" s="29">
        <v>20</v>
      </c>
      <c r="I58" s="34">
        <f>ROUNDDOWN(G58/H58,2)</f>
        <v>1.85</v>
      </c>
      <c r="J58" s="35">
        <f t="shared" si="7"/>
        <v>1.61</v>
      </c>
      <c r="K58" s="29">
        <v>5</v>
      </c>
      <c r="L58" s="38"/>
    </row>
    <row r="59" spans="2:12" ht="12.75" customHeight="1">
      <c r="B59" s="39">
        <v>4</v>
      </c>
      <c r="C59" s="30" t="s">
        <v>25</v>
      </c>
      <c r="D59" s="31"/>
      <c r="E59" s="32" t="str">
        <f>IF(I59&lt;G77,"OG",IF(I59&gt;K77,"PROM","MG"))</f>
        <v>PROM</v>
      </c>
      <c r="F59" s="29">
        <v>0</v>
      </c>
      <c r="G59" s="29">
        <v>34</v>
      </c>
      <c r="H59" s="29">
        <v>12</v>
      </c>
      <c r="I59" s="34">
        <f>ROUNDDOWN(G59/H59,2)</f>
        <v>2.83</v>
      </c>
      <c r="J59" s="35">
        <f t="shared" si="7"/>
        <v>2.47</v>
      </c>
      <c r="K59" s="29">
        <v>17</v>
      </c>
      <c r="L59" s="38"/>
    </row>
    <row r="60" spans="2:12" ht="12.75" customHeight="1">
      <c r="B60" s="29">
        <v>5</v>
      </c>
      <c r="C60" s="30" t="s">
        <v>20</v>
      </c>
      <c r="D60" s="31"/>
      <c r="E60" s="32" t="str">
        <f>IF(I60&lt;G77,"OG",IF(I60&gt;K77,"PROM","MG"))</f>
        <v>OG</v>
      </c>
      <c r="F60" s="29">
        <v>1</v>
      </c>
      <c r="G60" s="29">
        <v>40</v>
      </c>
      <c r="H60" s="29">
        <v>26</v>
      </c>
      <c r="I60" s="34">
        <f>ROUNDDOWN(G60/H60,2)</f>
        <v>1.53</v>
      </c>
      <c r="J60" s="35">
        <f t="shared" si="7"/>
        <v>1.33</v>
      </c>
      <c r="K60" s="29">
        <v>5</v>
      </c>
      <c r="L60" s="38"/>
    </row>
    <row r="61" spans="1:13" ht="12.75" customHeight="1">
      <c r="A61" s="19"/>
      <c r="B61" s="40"/>
      <c r="C61" s="19" t="str">
        <f>IF(I61&lt;G77,"OG",IF(I61&gt;K77,"PG","MG"))</f>
        <v>MG</v>
      </c>
      <c r="D61" s="19"/>
      <c r="E61" s="42" t="s">
        <v>3</v>
      </c>
      <c r="F61" s="43">
        <f>SUM(F56:F60)</f>
        <v>5</v>
      </c>
      <c r="G61" s="43">
        <f>G56+G57+G58+G59+G60</f>
        <v>191</v>
      </c>
      <c r="H61" s="43">
        <f>H56+H57+H58+H59+H60</f>
        <v>96</v>
      </c>
      <c r="I61" s="44">
        <f>ROUNDDOWN(G61/H61,2)</f>
        <v>1.98</v>
      </c>
      <c r="J61" s="45">
        <f t="shared" si="7"/>
        <v>1.73</v>
      </c>
      <c r="K61" s="43">
        <f>MAX(K56:K60)</f>
        <v>17</v>
      </c>
      <c r="L61" s="46"/>
      <c r="M61" s="3"/>
    </row>
    <row r="62" spans="1:13" ht="15" customHeight="1" hidden="1">
      <c r="A62" s="19"/>
      <c r="B62" s="40"/>
      <c r="C62" s="19"/>
      <c r="D62" s="19"/>
      <c r="E62" s="19"/>
      <c r="F62" s="19"/>
      <c r="G62" s="19"/>
      <c r="H62" s="19"/>
      <c r="I62" s="26"/>
      <c r="J62" s="26"/>
      <c r="K62" s="19"/>
      <c r="L62" s="19"/>
      <c r="M62" s="19"/>
    </row>
    <row r="63" spans="1:13" ht="15" customHeight="1" hidden="1">
      <c r="A63" s="19"/>
      <c r="B63" s="40"/>
      <c r="C63" s="19"/>
      <c r="D63" s="19"/>
      <c r="E63" s="19"/>
      <c r="F63" s="56"/>
      <c r="G63" s="56"/>
      <c r="H63" s="56"/>
      <c r="I63" s="26"/>
      <c r="J63" s="26"/>
      <c r="K63" s="56"/>
      <c r="L63" s="57"/>
      <c r="M63" s="19"/>
    </row>
    <row r="64" spans="1:13" ht="15" customHeight="1" hidden="1">
      <c r="A64" s="19"/>
      <c r="B64" s="40"/>
      <c r="C64" s="19"/>
      <c r="D64" s="19"/>
      <c r="E64" s="19"/>
      <c r="F64" s="19"/>
      <c r="G64" s="19"/>
      <c r="H64" s="19"/>
      <c r="I64" s="26"/>
      <c r="J64" s="26"/>
      <c r="K64" s="19"/>
      <c r="L64" s="19"/>
      <c r="M64" s="19"/>
    </row>
    <row r="65" spans="1:13" ht="7.5" customHeight="1" thickBot="1">
      <c r="A65" s="19"/>
      <c r="B65" s="40"/>
      <c r="C65" s="19"/>
      <c r="D65" s="19"/>
      <c r="E65" s="19"/>
      <c r="F65" s="19"/>
      <c r="G65" s="19"/>
      <c r="H65" s="15"/>
      <c r="I65" s="18"/>
      <c r="J65" s="18"/>
      <c r="K65" s="55"/>
      <c r="L65" s="19"/>
      <c r="M65" s="19"/>
    </row>
    <row r="66" spans="1:12" ht="15" customHeight="1">
      <c r="A66" s="20" t="s">
        <v>0</v>
      </c>
      <c r="B66" s="21" t="s">
        <v>20</v>
      </c>
      <c r="C66" s="20"/>
      <c r="D66" s="20"/>
      <c r="E66" s="20"/>
      <c r="F66" s="22" t="s">
        <v>1</v>
      </c>
      <c r="G66" s="48" t="s">
        <v>23</v>
      </c>
      <c r="H66" s="23"/>
      <c r="I66" s="24"/>
      <c r="J66" s="24"/>
      <c r="K66" s="25" t="s">
        <v>2</v>
      </c>
      <c r="L66" s="49">
        <v>5732</v>
      </c>
    </row>
    <row r="67" spans="9:10" ht="7.5" customHeight="1">
      <c r="I67" s="24"/>
      <c r="J67" s="80"/>
    </row>
    <row r="68" spans="3:12" ht="15" customHeight="1">
      <c r="C68" s="23"/>
      <c r="F68" s="27" t="s">
        <v>4</v>
      </c>
      <c r="G68" s="27" t="s">
        <v>5</v>
      </c>
      <c r="H68" s="27" t="s">
        <v>6</v>
      </c>
      <c r="I68" s="50" t="s">
        <v>7</v>
      </c>
      <c r="J68" s="50" t="s">
        <v>27</v>
      </c>
      <c r="K68" s="27" t="s">
        <v>8</v>
      </c>
      <c r="L68" s="27" t="s">
        <v>9</v>
      </c>
    </row>
    <row r="69" spans="2:12" ht="15" customHeight="1">
      <c r="B69" s="29">
        <v>1</v>
      </c>
      <c r="C69" s="30" t="s">
        <v>19</v>
      </c>
      <c r="D69" s="31"/>
      <c r="E69" s="32" t="str">
        <f>IF(I69&lt;G77,"OG",IF(I69&gt;K77,"PROM","MG"))</f>
        <v>MG</v>
      </c>
      <c r="F69" s="29">
        <v>2</v>
      </c>
      <c r="G69" s="29">
        <v>40</v>
      </c>
      <c r="H69" s="29">
        <v>20</v>
      </c>
      <c r="I69" s="34">
        <f aca="true" t="shared" si="8" ref="I69:I74">ROUNDDOWN(G69/H69,2)</f>
        <v>2</v>
      </c>
      <c r="J69" s="35">
        <f aca="true" t="shared" si="9" ref="J69:J74">TRUNC(I69*7/8,2)</f>
        <v>1.75</v>
      </c>
      <c r="K69" s="29">
        <v>11</v>
      </c>
      <c r="L69" s="37">
        <v>6</v>
      </c>
    </row>
    <row r="70" spans="2:12" ht="15" customHeight="1">
      <c r="B70" s="29">
        <v>2</v>
      </c>
      <c r="C70" s="30" t="s">
        <v>16</v>
      </c>
      <c r="D70" s="31"/>
      <c r="E70" s="32" t="str">
        <f>IF(I70&lt;G77,"OG",IF(I70&gt;K77,"PROM","MG"))</f>
        <v>OG</v>
      </c>
      <c r="F70" s="29">
        <v>0</v>
      </c>
      <c r="G70" s="29">
        <v>30</v>
      </c>
      <c r="H70" s="29">
        <v>23</v>
      </c>
      <c r="I70" s="34">
        <f t="shared" si="8"/>
        <v>1.3</v>
      </c>
      <c r="J70" s="35">
        <f t="shared" si="9"/>
        <v>1.13</v>
      </c>
      <c r="K70" s="29">
        <v>9</v>
      </c>
      <c r="L70" s="38"/>
    </row>
    <row r="71" spans="2:12" ht="15" customHeight="1">
      <c r="B71" s="29">
        <v>3</v>
      </c>
      <c r="C71" s="30" t="s">
        <v>18</v>
      </c>
      <c r="D71" s="31"/>
      <c r="E71" s="32" t="str">
        <f>IF(I71&lt;G77,"OG",IF(I71&gt;K77,"PROM","MG"))</f>
        <v>MG</v>
      </c>
      <c r="F71" s="29">
        <v>0</v>
      </c>
      <c r="G71" s="29">
        <v>39</v>
      </c>
      <c r="H71" s="29">
        <v>20</v>
      </c>
      <c r="I71" s="34">
        <f t="shared" si="8"/>
        <v>1.95</v>
      </c>
      <c r="J71" s="35">
        <f t="shared" si="9"/>
        <v>1.7</v>
      </c>
      <c r="K71" s="29">
        <v>10</v>
      </c>
      <c r="L71" s="38"/>
    </row>
    <row r="72" spans="2:12" ht="15" customHeight="1">
      <c r="B72" s="39">
        <v>4</v>
      </c>
      <c r="C72" s="30" t="s">
        <v>17</v>
      </c>
      <c r="D72" s="31"/>
      <c r="E72" s="32" t="str">
        <f>IF(I72&lt;G77,"OG",IF(I72&gt;K77,"PROM","MG"))</f>
        <v>OG</v>
      </c>
      <c r="F72" s="29">
        <v>1</v>
      </c>
      <c r="G72" s="29">
        <v>40</v>
      </c>
      <c r="H72" s="29">
        <v>26</v>
      </c>
      <c r="I72" s="34">
        <f t="shared" si="8"/>
        <v>1.53</v>
      </c>
      <c r="J72" s="35">
        <f t="shared" si="9"/>
        <v>1.33</v>
      </c>
      <c r="K72" s="29">
        <v>8</v>
      </c>
      <c r="L72" s="38"/>
    </row>
    <row r="73" spans="2:12" ht="15" customHeight="1">
      <c r="B73" s="39">
        <v>5</v>
      </c>
      <c r="C73" s="30" t="s">
        <v>25</v>
      </c>
      <c r="D73" s="31"/>
      <c r="E73" s="32" t="str">
        <f>IF(I73&lt;G77,"OG",IF(I73&gt;K77,"PROM","MG"))</f>
        <v>PROM</v>
      </c>
      <c r="F73" s="29">
        <v>0</v>
      </c>
      <c r="G73" s="29">
        <v>25</v>
      </c>
      <c r="H73" s="29">
        <v>9</v>
      </c>
      <c r="I73" s="34">
        <f t="shared" si="8"/>
        <v>2.77</v>
      </c>
      <c r="J73" s="35">
        <f t="shared" si="9"/>
        <v>2.42</v>
      </c>
      <c r="K73" s="29">
        <v>12</v>
      </c>
      <c r="L73" s="38"/>
    </row>
    <row r="74" spans="1:12" ht="15" customHeight="1">
      <c r="A74" s="19"/>
      <c r="B74" s="40"/>
      <c r="C74" s="19" t="str">
        <f>IF(I74&lt;G77,"OG",IF(I74&gt;K77,"PROM","MG"))</f>
        <v>OG</v>
      </c>
      <c r="D74" s="19"/>
      <c r="E74" s="42" t="s">
        <v>3</v>
      </c>
      <c r="F74" s="43">
        <f>SUM(F69:F73)</f>
        <v>3</v>
      </c>
      <c r="G74" s="43">
        <f>G69+G70+G71+G72+G73</f>
        <v>174</v>
      </c>
      <c r="H74" s="43">
        <f>H69+H70+H71+H72+H73</f>
        <v>98</v>
      </c>
      <c r="I74" s="44">
        <f t="shared" si="8"/>
        <v>1.77</v>
      </c>
      <c r="J74" s="45">
        <f t="shared" si="9"/>
        <v>1.54</v>
      </c>
      <c r="K74" s="43">
        <f>MAX(K69:K73)</f>
        <v>12</v>
      </c>
      <c r="L74" s="46"/>
    </row>
    <row r="75" spans="1:12" ht="15" customHeight="1" thickBot="1">
      <c r="A75" s="15" t="s">
        <v>13</v>
      </c>
      <c r="B75" s="58"/>
      <c r="C75" s="15"/>
      <c r="D75" s="15"/>
      <c r="E75" s="58"/>
      <c r="F75" s="15"/>
      <c r="G75" s="59"/>
      <c r="H75" s="15"/>
      <c r="I75" s="60"/>
      <c r="J75" s="60"/>
      <c r="K75" s="61"/>
      <c r="L75" s="62"/>
    </row>
    <row r="76" spans="1:12" ht="15" customHeight="1">
      <c r="A76" s="19"/>
      <c r="B76" s="63"/>
      <c r="C76" s="19"/>
      <c r="D76" s="19"/>
      <c r="E76" s="63"/>
      <c r="F76" s="19"/>
      <c r="G76" s="64"/>
      <c r="H76" s="19"/>
      <c r="I76" s="26"/>
      <c r="J76" s="26"/>
      <c r="K76" s="65"/>
      <c r="L76" s="66"/>
    </row>
    <row r="77" spans="1:12" ht="15" customHeight="1">
      <c r="A77" s="67" t="s">
        <v>10</v>
      </c>
      <c r="B77" s="68"/>
      <c r="C77" s="68"/>
      <c r="D77" s="69">
        <v>40</v>
      </c>
      <c r="E77" s="31"/>
      <c r="F77" s="32" t="s">
        <v>11</v>
      </c>
      <c r="G77" s="70">
        <v>1.82</v>
      </c>
      <c r="H77" s="31"/>
      <c r="I77" s="71" t="s">
        <v>12</v>
      </c>
      <c r="J77" s="71"/>
      <c r="K77" s="70">
        <v>2.5</v>
      </c>
      <c r="L77" s="72"/>
    </row>
    <row r="78" spans="1:15" s="77" customFormat="1" ht="12.75">
      <c r="A78" s="73"/>
      <c r="B78" s="74"/>
      <c r="C78" s="73"/>
      <c r="D78" s="73"/>
      <c r="E78" s="73"/>
      <c r="F78" s="75"/>
      <c r="G78" s="75"/>
      <c r="H78" s="75"/>
      <c r="I78" s="76"/>
      <c r="J78" s="76"/>
      <c r="K78" s="75"/>
      <c r="L78" s="75"/>
      <c r="O78" s="78"/>
    </row>
    <row r="79" spans="1:12" ht="12.75">
      <c r="A79" s="19"/>
      <c r="B79" s="40"/>
      <c r="C79" s="19"/>
      <c r="D79" s="19"/>
      <c r="E79" s="19"/>
      <c r="F79" s="40"/>
      <c r="G79" s="40"/>
      <c r="H79" s="40"/>
      <c r="I79" s="26"/>
      <c r="J79" s="26"/>
      <c r="K79" s="40"/>
      <c r="L79" s="79"/>
    </row>
    <row r="80" spans="1:12" ht="12.75">
      <c r="A80" s="19"/>
      <c r="B80" s="40"/>
      <c r="C80" s="19"/>
      <c r="D80" s="19"/>
      <c r="E80" s="19"/>
      <c r="F80" s="40"/>
      <c r="G80" s="40"/>
      <c r="H80" s="40"/>
      <c r="I80" s="26"/>
      <c r="J80" s="26"/>
      <c r="K80" s="40"/>
      <c r="L80" s="79"/>
    </row>
    <row r="81" spans="1:12" ht="12.75">
      <c r="A81" s="19"/>
      <c r="B81" s="40"/>
      <c r="C81" s="19"/>
      <c r="D81" s="19"/>
      <c r="E81" s="19"/>
      <c r="F81" s="40"/>
      <c r="G81" s="40"/>
      <c r="H81" s="40"/>
      <c r="I81" s="26"/>
      <c r="J81" s="26"/>
      <c r="K81" s="40"/>
      <c r="L81" s="79"/>
    </row>
    <row r="82" spans="1:12" ht="12.75">
      <c r="A82" s="19"/>
      <c r="B82" s="40"/>
      <c r="C82" s="19"/>
      <c r="D82" s="19"/>
      <c r="E82" s="19"/>
      <c r="F82" s="40"/>
      <c r="G82" s="40"/>
      <c r="H82" s="40"/>
      <c r="I82" s="26"/>
      <c r="J82" s="26"/>
      <c r="K82" s="40"/>
      <c r="L82" s="79"/>
    </row>
    <row r="83" spans="1:12" ht="12.75">
      <c r="A83" s="19"/>
      <c r="B83" s="40"/>
      <c r="C83" s="19"/>
      <c r="D83" s="19"/>
      <c r="E83" s="19"/>
      <c r="F83" s="56"/>
      <c r="G83" s="56"/>
      <c r="H83" s="56"/>
      <c r="I83" s="26"/>
      <c r="J83" s="26"/>
      <c r="K83" s="56"/>
      <c r="L83" s="79"/>
    </row>
  </sheetData>
  <sheetProtection/>
  <mergeCells count="9">
    <mergeCell ref="A9:M9"/>
    <mergeCell ref="L16:L21"/>
    <mergeCell ref="L26:L31"/>
    <mergeCell ref="L79:L83"/>
    <mergeCell ref="L46:L51"/>
    <mergeCell ref="L36:L41"/>
    <mergeCell ref="L56:L61"/>
    <mergeCell ref="A77:C77"/>
    <mergeCell ref="L69:L74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2010-10-03T17:52:03Z</cp:lastPrinted>
  <dcterms:created xsi:type="dcterms:W3CDTF">2000-08-03T20:00:07Z</dcterms:created>
  <dcterms:modified xsi:type="dcterms:W3CDTF">2010-10-03T17:54:19Z</dcterms:modified>
  <cp:category/>
  <cp:version/>
  <cp:contentType/>
  <cp:contentStatus/>
</cp:coreProperties>
</file>