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6" i="1"/>
  <c r="C16" i="1"/>
  <c r="G15" i="1"/>
  <c r="C15" i="1"/>
  <c r="G14" i="1"/>
  <c r="C14" i="1"/>
  <c r="G23" i="1"/>
  <c r="C23" i="1"/>
  <c r="G30" i="1" l="1"/>
  <c r="G31" i="1"/>
  <c r="G32" i="1"/>
  <c r="G33" i="1"/>
  <c r="G36" i="1"/>
  <c r="C30" i="1"/>
  <c r="C31" i="1"/>
  <c r="C32" i="1"/>
  <c r="C33" i="1"/>
  <c r="C34" i="1"/>
  <c r="G34" i="1"/>
  <c r="T36" i="1" l="1"/>
  <c r="T35" i="1"/>
  <c r="T34" i="1"/>
  <c r="T33" i="1"/>
  <c r="T32" i="1"/>
  <c r="C36" i="1" l="1"/>
  <c r="T1" i="1" l="1"/>
  <c r="T16" i="1"/>
  <c r="M43" i="1" l="1"/>
  <c r="I43" i="1"/>
  <c r="M42" i="1"/>
  <c r="I42" i="1"/>
  <c r="T20" i="1" l="1"/>
  <c r="T19" i="1"/>
  <c r="T18" i="1"/>
  <c r="T17" i="1"/>
  <c r="G37" i="1"/>
  <c r="G21" i="1"/>
  <c r="G22" i="1"/>
  <c r="C22" i="1"/>
  <c r="T5" i="1"/>
  <c r="T4" i="1"/>
  <c r="T3" i="1"/>
  <c r="T2" i="1"/>
  <c r="C10" i="1" l="1"/>
  <c r="C26" i="1"/>
  <c r="I7" i="1" l="1"/>
</calcChain>
</file>

<file path=xl/sharedStrings.xml><?xml version="1.0" encoding="utf-8"?>
<sst xmlns="http://schemas.openxmlformats.org/spreadsheetml/2006/main" count="289" uniqueCount="268">
  <si>
    <t>KAMPIOENSCHAP VAN BELGIE</t>
  </si>
  <si>
    <t>VZW KONINKLIJKE BELGISCHE BILJARTBOND</t>
  </si>
  <si>
    <t>zetel : Martelarenplein 13   3000  Leuven</t>
  </si>
  <si>
    <t>GEWEST BEIDE VLAANDEREN</t>
  </si>
  <si>
    <t>District Gent - voorwedstrijden .</t>
  </si>
  <si>
    <t xml:space="preserve">Plaatsen zich voor de districtfinale :  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</si>
  <si>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</si>
  <si>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</si>
  <si>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</si>
  <si>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</si>
  <si>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</si>
  <si>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</si>
  <si>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</si>
  <si>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</si>
  <si>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</si>
  <si>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</si>
  <si>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</si>
  <si>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</si>
  <si>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</si>
  <si>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</si>
  <si>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</si>
  <si>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</si>
  <si>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</si>
  <si>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</si>
  <si>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</si>
  <si>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</si>
  <si>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</si>
  <si>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</si>
  <si>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</si>
  <si>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</si>
  <si>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</si>
  <si>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</si>
  <si>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</si>
  <si>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</si>
  <si>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</si>
  <si>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</si>
  <si>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</si>
  <si>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</si>
  <si>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</si>
  <si>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</si>
  <si>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</si>
  <si>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</si>
  <si>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</si>
  <si>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</si>
  <si>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</si>
  <si>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</si>
  <si>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</si>
  <si>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</si>
  <si>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</si>
  <si>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</si>
  <si>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</si>
  <si>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</si>
  <si>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</si>
  <si>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</si>
  <si>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</si>
  <si>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</si>
  <si>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</si>
  <si>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</si>
  <si>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</si>
  <si>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</si>
  <si>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</si>
  <si>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</si>
  <si>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</si>
  <si>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</si>
  <si>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</si>
  <si>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</si>
  <si>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</si>
  <si>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</si>
  <si>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</si>
  <si>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</si>
  <si>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</si>
  <si>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</si>
  <si>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</si>
  <si>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</si>
  <si>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</si>
  <si>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</si>
  <si>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</si>
  <si>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</si>
  <si>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</si>
  <si>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</si>
  <si>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</si>
  <si>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</si>
  <si>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</si>
  <si>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</si>
  <si>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</si>
  <si>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</si>
  <si>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</si>
  <si>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</si>
  <si>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</si>
  <si>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</si>
  <si>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</si>
  <si>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</si>
  <si>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</si>
  <si>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</si>
  <si>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</si>
  <si>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</si>
  <si>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</si>
  <si>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</si>
  <si>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</si>
  <si>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</si>
  <si>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</si>
  <si>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</si>
  <si>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</si>
  <si>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</si>
  <si>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</si>
  <si>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</si>
  <si>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</si>
  <si>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</si>
  <si>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</si>
  <si>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</si>
  <si>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</si>
  <si>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</si>
  <si>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</si>
  <si>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</si>
  <si>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</si>
  <si>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</si>
  <si>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</si>
  <si>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</si>
  <si>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</si>
  <si>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</si>
  <si>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</si>
  <si>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</si>
  <si>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</si>
  <si>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</si>
  <si>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</si>
  <si>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</si>
  <si>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</si>
  <si>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</si>
  <si>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</si>
  <si>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</si>
  <si>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</si>
  <si>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</si>
  <si>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</si>
  <si>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</si>
  <si>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</si>
  <si>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</si>
  <si>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</si>
  <si>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</si>
  <si>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</si>
  <si>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</si>
  <si>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</si>
  <si>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</si>
  <si>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</si>
  <si>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</si>
  <si>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</si>
  <si>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</si>
  <si>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</si>
  <si>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</si>
  <si>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</si>
  <si>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</si>
  <si>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</si>
  <si>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</si>
  <si>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</si>
  <si>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</si>
  <si>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</si>
  <si>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</si>
  <si>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</si>
  <si>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</si>
  <si>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</si>
  <si>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</si>
  <si>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</si>
  <si>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</si>
  <si>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</si>
  <si>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</si>
  <si>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</si>
  <si>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</si>
  <si>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</si>
  <si>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</si>
  <si>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</si>
  <si>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</si>
  <si>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</si>
  <si>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</si>
  <si>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</si>
  <si>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</si>
  <si>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</si>
  <si>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</si>
  <si>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</si>
  <si>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</si>
  <si>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</si>
  <si>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</si>
  <si>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</si>
  <si>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</si>
  <si>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</si>
  <si>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</si>
  <si>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</si>
  <si>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</si>
  <si>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</si>
  <si>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</si>
  <si>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</si>
  <si>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</si>
  <si>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</si>
  <si>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</si>
  <si>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</si>
  <si>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</si>
  <si>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</si>
  <si>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</si>
  <si>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</si>
  <si>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</si>
  <si>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</si>
  <si>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</si>
  <si>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</si>
  <si>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</si>
  <si>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</si>
  <si>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</si>
  <si>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</si>
  <si>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</si>
  <si>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</si>
  <si>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</si>
  <si>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</si>
  <si>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</si>
  <si>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</si>
  <si>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</si>
  <si>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</si>
  <si>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</si>
  <si>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</si>
  <si>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</si>
  <si>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</si>
  <si>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</si>
  <si>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</si>
  <si>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</si>
  <si>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</si>
  <si>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</si>
  <si>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</si>
  <si>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</si>
  <si>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</si>
  <si>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</si>
  <si>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</si>
  <si>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</si>
  <si>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</si>
  <si>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</si>
  <si>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</si>
  <si>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</si>
  <si>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</si>
  <si>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</si>
  <si>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 xml:space="preserve"> om 14u00</t>
  </si>
  <si>
    <t>en</t>
  </si>
  <si>
    <t>Wedstrijdleiding :</t>
  </si>
  <si>
    <t>of afgevaardigde</t>
  </si>
  <si>
    <t>Poule 1</t>
  </si>
  <si>
    <t>Poule 2</t>
  </si>
  <si>
    <t xml:space="preserve"> om 19u30</t>
  </si>
  <si>
    <t>2 - 3</t>
  </si>
  <si>
    <t>1 - 5</t>
  </si>
  <si>
    <t>4 - 5</t>
  </si>
  <si>
    <t>1 - 3</t>
  </si>
  <si>
    <t>2 - 5</t>
  </si>
  <si>
    <t>2 - 4</t>
  </si>
  <si>
    <t>3 - 5</t>
  </si>
  <si>
    <t xml:space="preserve">1 - 4 </t>
  </si>
  <si>
    <t>eerste van elke poule +  best geplaatste volgens gemiddelde (4)</t>
  </si>
  <si>
    <t>2dbk</t>
  </si>
  <si>
    <t>vg18</t>
  </si>
  <si>
    <t>sb18</t>
  </si>
  <si>
    <t>9221c</t>
  </si>
  <si>
    <t>VG15</t>
  </si>
  <si>
    <t>sb15</t>
  </si>
  <si>
    <t>VFF</t>
  </si>
  <si>
    <t>1 - 4</t>
  </si>
  <si>
    <t>3 - 2</t>
  </si>
  <si>
    <t>W2 - V1</t>
  </si>
  <si>
    <t>W1-V2</t>
  </si>
  <si>
    <t>Na klassement</t>
  </si>
  <si>
    <t>W1 - W2</t>
  </si>
  <si>
    <t>V1-V2</t>
  </si>
  <si>
    <t>1-4</t>
  </si>
  <si>
    <t>2-3</t>
  </si>
  <si>
    <t>1 - 2</t>
  </si>
  <si>
    <t>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</si>
</sst>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3"/>
      <name val="Arial"/>
      <family val="2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0"/>
      <name val="Arial"/>
      <family val="2"/>
    </font>
    <font>
      <b/>
      <u/>
      <sz val="9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1" fillId="0" borderId="0" xfId="2"/>
    <xf numFmtId="0" fontId="12" fillId="0" borderId="0" xfId="2" applyFont="1"/>
    <xf numFmtId="49" fontId="1" fillId="0" borderId="0" xfId="2" applyNumberFormat="1"/>
    <xf numFmtId="49" fontId="1" fillId="0" borderId="0" xfId="2" quotePrefix="1" applyNumberFormat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  <xf numFmtId="0" fontId="7" fillId="0" borderId="0" xfId="0" applyFont="1"/>
    <xf numFmtId="0" fontId="5" fillId="0" borderId="0" xfId="0" quotePrefix="1" applyFont="1" applyFill="1" applyBorder="1"/>
    <xf numFmtId="49" fontId="15" fillId="0" borderId="0" xfId="0" quotePrefix="1" applyNumberFormat="1" applyFont="1" applyAlignment="1">
      <alignment horizontal="center"/>
    </xf>
    <xf numFmtId="0" fontId="15" fillId="0" borderId="0" xfId="0" applyFont="1"/>
    <xf numFmtId="0" fontId="7" fillId="0" borderId="0" xfId="0" applyFont="1" applyFill="1"/>
    <xf numFmtId="0" fontId="17" fillId="0" borderId="0" xfId="0" applyFont="1" applyBorder="1"/>
    <xf numFmtId="164" fontId="14" fillId="0" borderId="0" xfId="0" applyNumberFormat="1" applyFont="1" applyAlignment="1"/>
    <xf numFmtId="0" fontId="5" fillId="0" borderId="0" xfId="0" applyFont="1" applyBorder="1"/>
    <xf numFmtId="0" fontId="18" fillId="0" borderId="0" xfId="0" applyFont="1" applyFill="1" applyBorder="1"/>
    <xf numFmtId="0" fontId="2" fillId="0" borderId="0" xfId="0" applyFont="1"/>
    <xf numFmtId="49" fontId="15" fillId="0" borderId="0" xfId="0" applyNumberFormat="1" applyFont="1" applyBorder="1" applyAlignment="1">
      <alignment horizontal="center"/>
    </xf>
    <xf numFmtId="49" fontId="15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5" xfId="0" applyBorder="1"/>
    <xf numFmtId="16" fontId="15" fillId="0" borderId="1" xfId="0" quotePrefix="1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quotePrefix="1" applyFont="1" applyFill="1" applyBorder="1" applyAlignment="1">
      <alignment horizontal="center"/>
    </xf>
    <xf numFmtId="0" fontId="15" fillId="0" borderId="4" xfId="0" quotePrefix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/>
    </xf>
    <xf numFmtId="0" fontId="15" fillId="0" borderId="6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15" fillId="0" borderId="0" xfId="0" applyFont="1" applyAlignment="1"/>
    <xf numFmtId="0" fontId="15" fillId="0" borderId="0" xfId="0" applyFont="1" applyAlignment="1"/>
    <xf numFmtId="0" fontId="16" fillId="0" borderId="0" xfId="0" applyFont="1" applyBorder="1"/>
    <xf numFmtId="0" fontId="15" fillId="0" borderId="0" xfId="0" applyFont="1" applyAlignment="1"/>
    <xf numFmtId="0" fontId="16" fillId="0" borderId="0" xfId="0" applyFont="1" applyFill="1" applyBorder="1"/>
    <xf numFmtId="0" fontId="16" fillId="0" borderId="0" xfId="0" quotePrefix="1" applyFont="1" applyFill="1" applyBorder="1"/>
    <xf numFmtId="0" fontId="0" fillId="0" borderId="0" xfId="0" applyAlignment="1"/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4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Fill="1" applyBorder="1" applyAlignment="1"/>
    <xf numFmtId="0" fontId="6" fillId="0" borderId="7" xfId="0" applyFont="1" applyFill="1" applyBorder="1" applyAlignment="1">
      <alignment horizontal="right"/>
    </xf>
    <xf numFmtId="0" fontId="15" fillId="0" borderId="0" xfId="0" applyFont="1" applyAlignment="1"/>
    <xf numFmtId="0" fontId="15" fillId="0" borderId="7" xfId="0" quotePrefix="1" applyFont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198120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KON. B.C. EDELWEISS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K.ED</v>
          </cell>
        </row>
        <row r="3">
          <cell r="A3" t="str">
            <v>VG04</v>
          </cell>
          <cell r="B3" t="str">
            <v>B.C. GOUDEN SLEUTEL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KON. B.C. ELK WEIRD’HEM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B5" t="str">
            <v>B.C. BILJARTVRIENDEN - GENT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 ARGOS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BC KUNST &amp; VERMAAK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K.B.C. ARGOS WESTVELD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B.C. ROYALVRIENDEN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ACADEMIE CENTRUM GENT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B.C. KASTEELDREEF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KON. EEKLOSE BILJARTCLUB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K.A. UNION-SANDEMAN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 xml:space="preserve"> KON. KRIJT OP TIJD - MELLE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KON. B.C. METRO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J33"/>
          <cell r="K33"/>
          <cell r="L33"/>
          <cell r="M33"/>
          <cell r="N33"/>
          <cell r="O33"/>
        </row>
        <row r="34">
          <cell r="A34" t="str">
            <v>2BAM</v>
          </cell>
          <cell r="B34" t="str">
            <v>2° klasse Bandstoten MB</v>
          </cell>
          <cell r="J34"/>
          <cell r="K34"/>
          <cell r="L34"/>
          <cell r="M34"/>
          <cell r="N34"/>
          <cell r="O34"/>
        </row>
        <row r="35">
          <cell r="A35" t="str">
            <v>3BAM</v>
          </cell>
          <cell r="B35" t="str">
            <v>3° klasse Bandstoten MB</v>
          </cell>
          <cell r="J35"/>
          <cell r="K35"/>
          <cell r="L35"/>
          <cell r="M35"/>
          <cell r="N35"/>
          <cell r="O35"/>
        </row>
        <row r="36">
          <cell r="A36" t="str">
            <v>4BAM</v>
          </cell>
          <cell r="B36" t="str">
            <v>4° klasse Bandstoten MB</v>
          </cell>
          <cell r="J36"/>
          <cell r="K36"/>
          <cell r="L36"/>
          <cell r="M36"/>
          <cell r="N36"/>
          <cell r="O36"/>
        </row>
        <row r="37">
          <cell r="A37" t="str">
            <v>5BAM</v>
          </cell>
          <cell r="B37" t="str">
            <v>5° klasse Bandstoten MB</v>
          </cell>
          <cell r="J37"/>
          <cell r="K37"/>
          <cell r="L37"/>
          <cell r="M37"/>
          <cell r="N37"/>
          <cell r="O37"/>
        </row>
        <row r="38">
          <cell r="A38" t="str">
            <v>6BAM</v>
          </cell>
          <cell r="B38" t="str">
            <v>6° klasse Bandstoten MB</v>
          </cell>
          <cell r="J38"/>
          <cell r="K38"/>
          <cell r="L38"/>
          <cell r="M38"/>
          <cell r="N38"/>
          <cell r="O38"/>
        </row>
        <row r="39">
          <cell r="A39" t="str">
            <v>7BAM</v>
          </cell>
          <cell r="B39" t="str">
            <v>7° klasse Bandstoten MB</v>
          </cell>
          <cell r="J39"/>
          <cell r="K39"/>
          <cell r="L39"/>
          <cell r="M39"/>
          <cell r="N39"/>
          <cell r="O39"/>
        </row>
        <row r="40">
          <cell r="A40" t="str">
            <v>8BAM</v>
          </cell>
          <cell r="B40" t="str">
            <v>8° klasse Bandstoten MB</v>
          </cell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  <row r="101">
          <cell r="J101"/>
          <cell r="K101"/>
          <cell r="L101"/>
          <cell r="M101"/>
          <cell r="N101"/>
          <cell r="O101"/>
        </row>
        <row r="102">
          <cell r="J102"/>
          <cell r="K102"/>
          <cell r="L102"/>
          <cell r="M102"/>
          <cell r="N102"/>
          <cell r="O102"/>
        </row>
        <row r="103">
          <cell r="J103"/>
          <cell r="K103"/>
          <cell r="L103"/>
          <cell r="M103"/>
          <cell r="N103"/>
          <cell r="O103"/>
        </row>
        <row r="104">
          <cell r="J104"/>
          <cell r="K104"/>
          <cell r="L104"/>
          <cell r="M104"/>
          <cell r="N104"/>
          <cell r="O104"/>
        </row>
        <row r="105">
          <cell r="J105"/>
          <cell r="K105"/>
          <cell r="L105"/>
          <cell r="M105"/>
          <cell r="N105"/>
          <cell r="O105"/>
        </row>
        <row r="106">
          <cell r="J106"/>
          <cell r="K106"/>
          <cell r="L106"/>
          <cell r="M106"/>
          <cell r="N106"/>
          <cell r="O106"/>
        </row>
        <row r="107">
          <cell r="J107"/>
          <cell r="K107"/>
          <cell r="L107"/>
          <cell r="M107"/>
          <cell r="N107"/>
          <cell r="O107"/>
        </row>
        <row r="108">
          <cell r="J108"/>
          <cell r="K108"/>
          <cell r="L108"/>
          <cell r="M108"/>
          <cell r="N108"/>
          <cell r="O108"/>
        </row>
        <row r="109">
          <cell r="J109"/>
          <cell r="K109"/>
          <cell r="L109"/>
          <cell r="M109"/>
          <cell r="N109"/>
          <cell r="O109"/>
        </row>
        <row r="110">
          <cell r="J110"/>
          <cell r="K110"/>
          <cell r="L110"/>
          <cell r="M110"/>
          <cell r="N110"/>
          <cell r="O110"/>
        </row>
        <row r="111">
          <cell r="J111"/>
          <cell r="K111"/>
          <cell r="L111"/>
          <cell r="M111"/>
          <cell r="N111"/>
          <cell r="O111"/>
        </row>
        <row r="112">
          <cell r="J112"/>
          <cell r="K112"/>
          <cell r="L112"/>
          <cell r="M112"/>
          <cell r="N112"/>
          <cell r="O112"/>
        </row>
        <row r="113">
          <cell r="J113"/>
          <cell r="K113"/>
          <cell r="L113"/>
          <cell r="M113"/>
          <cell r="N113"/>
          <cell r="O113"/>
        </row>
        <row r="114">
          <cell r="J114"/>
          <cell r="K114"/>
          <cell r="L114"/>
          <cell r="M114"/>
          <cell r="N114"/>
          <cell r="O114"/>
        </row>
        <row r="115">
          <cell r="J115"/>
          <cell r="K115"/>
          <cell r="L115"/>
          <cell r="M115"/>
          <cell r="N115"/>
          <cell r="O115"/>
        </row>
        <row r="116">
          <cell r="J116"/>
          <cell r="K116"/>
          <cell r="L116"/>
          <cell r="M116"/>
          <cell r="N116"/>
          <cell r="O116"/>
        </row>
        <row r="117">
          <cell r="J117"/>
          <cell r="K117"/>
          <cell r="L117"/>
          <cell r="M117"/>
          <cell r="N117"/>
          <cell r="O117"/>
        </row>
        <row r="118">
          <cell r="J118"/>
          <cell r="K118"/>
          <cell r="L118"/>
          <cell r="M118"/>
          <cell r="N118"/>
          <cell r="O118"/>
        </row>
        <row r="119">
          <cell r="J119"/>
          <cell r="K119"/>
          <cell r="L119"/>
          <cell r="M119"/>
          <cell r="N119"/>
          <cell r="O119"/>
        </row>
        <row r="120">
          <cell r="J120"/>
          <cell r="K120"/>
          <cell r="L120"/>
          <cell r="M120"/>
          <cell r="N120"/>
          <cell r="O120"/>
        </row>
        <row r="121">
          <cell r="J121"/>
          <cell r="K121"/>
          <cell r="L121"/>
          <cell r="M121"/>
          <cell r="N121"/>
          <cell r="O121"/>
        </row>
        <row r="122">
          <cell r="J122"/>
          <cell r="K122"/>
          <cell r="L122"/>
          <cell r="M122"/>
          <cell r="N122"/>
          <cell r="O122"/>
        </row>
        <row r="123">
          <cell r="J123"/>
          <cell r="K123"/>
          <cell r="L123"/>
          <cell r="M123"/>
          <cell r="N123"/>
          <cell r="O123"/>
        </row>
        <row r="124">
          <cell r="J124"/>
          <cell r="K124"/>
          <cell r="L124"/>
          <cell r="M124"/>
          <cell r="N124"/>
          <cell r="O124"/>
        </row>
        <row r="125">
          <cell r="J125"/>
          <cell r="K125"/>
          <cell r="L125"/>
          <cell r="M125"/>
          <cell r="N125"/>
          <cell r="O125"/>
        </row>
        <row r="126">
          <cell r="J126"/>
          <cell r="K126"/>
          <cell r="L126"/>
          <cell r="M126"/>
          <cell r="N126"/>
          <cell r="O126"/>
        </row>
        <row r="127">
          <cell r="J127"/>
          <cell r="K127"/>
          <cell r="L127"/>
          <cell r="M127"/>
          <cell r="N127"/>
          <cell r="O127"/>
        </row>
        <row r="128">
          <cell r="J128"/>
          <cell r="K128"/>
          <cell r="L128"/>
          <cell r="M128"/>
          <cell r="N128"/>
          <cell r="O128"/>
        </row>
        <row r="129">
          <cell r="J129"/>
          <cell r="K129"/>
          <cell r="L129"/>
          <cell r="M129"/>
          <cell r="N129"/>
          <cell r="O129"/>
        </row>
        <row r="130">
          <cell r="J130"/>
          <cell r="K130"/>
          <cell r="L130"/>
          <cell r="M130"/>
          <cell r="N130"/>
          <cell r="O130"/>
        </row>
        <row r="131">
          <cell r="J131"/>
          <cell r="K131"/>
          <cell r="L131"/>
          <cell r="M131"/>
          <cell r="N131"/>
          <cell r="O131"/>
        </row>
        <row r="132">
          <cell r="J132"/>
          <cell r="K132"/>
          <cell r="L132"/>
          <cell r="M132"/>
          <cell r="N132"/>
          <cell r="O132"/>
        </row>
        <row r="133">
          <cell r="J133"/>
          <cell r="K133"/>
          <cell r="L133"/>
          <cell r="M133"/>
          <cell r="N133"/>
          <cell r="O133"/>
        </row>
        <row r="134">
          <cell r="J134"/>
          <cell r="K134"/>
          <cell r="L134"/>
          <cell r="M134"/>
          <cell r="N134"/>
          <cell r="O134"/>
        </row>
        <row r="135">
          <cell r="J135"/>
          <cell r="K135"/>
          <cell r="L135"/>
          <cell r="M135"/>
          <cell r="N135"/>
          <cell r="O135"/>
        </row>
        <row r="136">
          <cell r="J136"/>
          <cell r="K136"/>
          <cell r="L136"/>
          <cell r="M136"/>
          <cell r="N136"/>
          <cell r="O136"/>
        </row>
        <row r="137">
          <cell r="J137"/>
          <cell r="K137"/>
          <cell r="L137"/>
          <cell r="M137"/>
          <cell r="N137"/>
          <cell r="O137"/>
        </row>
        <row r="138">
          <cell r="J138"/>
          <cell r="K138"/>
          <cell r="L138"/>
          <cell r="M138"/>
          <cell r="N138"/>
          <cell r="O138"/>
        </row>
        <row r="139">
          <cell r="J139"/>
          <cell r="K139"/>
          <cell r="L139"/>
          <cell r="M139"/>
          <cell r="N139"/>
          <cell r="O139"/>
        </row>
        <row r="140">
          <cell r="J140"/>
          <cell r="K140"/>
          <cell r="L140"/>
          <cell r="M140"/>
          <cell r="N140"/>
          <cell r="O140"/>
        </row>
        <row r="141">
          <cell r="J141"/>
          <cell r="K141"/>
          <cell r="L141"/>
          <cell r="M141"/>
          <cell r="N141"/>
          <cell r="O141"/>
        </row>
        <row r="142">
          <cell r="J142"/>
          <cell r="K142"/>
          <cell r="L142"/>
          <cell r="M142"/>
          <cell r="N142"/>
          <cell r="O142"/>
        </row>
        <row r="143">
          <cell r="J143"/>
          <cell r="K143"/>
          <cell r="L143"/>
          <cell r="M143"/>
          <cell r="N143"/>
          <cell r="O143"/>
        </row>
        <row r="144">
          <cell r="J144"/>
          <cell r="K144"/>
          <cell r="L144"/>
          <cell r="M144"/>
          <cell r="N144"/>
          <cell r="O144"/>
        </row>
        <row r="145">
          <cell r="J145"/>
          <cell r="K145"/>
          <cell r="L145"/>
          <cell r="M145"/>
          <cell r="N145"/>
          <cell r="O145"/>
        </row>
        <row r="146">
          <cell r="J146"/>
          <cell r="K146"/>
          <cell r="L146"/>
          <cell r="M146"/>
          <cell r="N146"/>
          <cell r="O146"/>
        </row>
        <row r="147">
          <cell r="J147"/>
          <cell r="K147"/>
          <cell r="L147"/>
          <cell r="M147"/>
          <cell r="N147"/>
          <cell r="O147"/>
        </row>
        <row r="148">
          <cell r="J148"/>
          <cell r="K148"/>
          <cell r="L148"/>
          <cell r="M148"/>
          <cell r="N148"/>
          <cell r="O148"/>
        </row>
        <row r="149">
          <cell r="J149"/>
          <cell r="K149"/>
          <cell r="L149"/>
          <cell r="M149"/>
          <cell r="N149"/>
          <cell r="O149"/>
        </row>
        <row r="150">
          <cell r="J150"/>
          <cell r="K150"/>
          <cell r="L150"/>
          <cell r="M150"/>
          <cell r="N150"/>
          <cell r="O150"/>
        </row>
        <row r="151">
          <cell r="J151"/>
          <cell r="K151"/>
          <cell r="L151"/>
          <cell r="M151"/>
          <cell r="N151"/>
          <cell r="O151"/>
        </row>
        <row r="152">
          <cell r="J152"/>
          <cell r="K152"/>
          <cell r="L152"/>
          <cell r="M152"/>
          <cell r="N152"/>
          <cell r="O152"/>
        </row>
        <row r="153">
          <cell r="J153"/>
          <cell r="K153"/>
          <cell r="L153"/>
          <cell r="M153"/>
          <cell r="N153"/>
          <cell r="O153"/>
        </row>
        <row r="154">
          <cell r="J154"/>
          <cell r="K154"/>
          <cell r="L154"/>
          <cell r="M154"/>
          <cell r="N154"/>
          <cell r="O154"/>
        </row>
        <row r="155">
          <cell r="J155"/>
          <cell r="K155"/>
          <cell r="L155"/>
          <cell r="M155"/>
          <cell r="N155"/>
          <cell r="O155"/>
        </row>
        <row r="156">
          <cell r="J156"/>
          <cell r="K156"/>
          <cell r="L156"/>
          <cell r="M156"/>
          <cell r="N156"/>
          <cell r="O156"/>
        </row>
        <row r="157">
          <cell r="J157"/>
          <cell r="K157"/>
          <cell r="L157"/>
          <cell r="M157"/>
          <cell r="N157"/>
          <cell r="O157"/>
        </row>
        <row r="158">
          <cell r="J158"/>
          <cell r="K158"/>
          <cell r="L158"/>
          <cell r="M158"/>
          <cell r="N158"/>
          <cell r="O158"/>
        </row>
        <row r="159">
          <cell r="J159"/>
          <cell r="K159"/>
          <cell r="L159"/>
          <cell r="M159"/>
          <cell r="N159"/>
          <cell r="O159"/>
        </row>
        <row r="160">
          <cell r="J160"/>
          <cell r="K160"/>
          <cell r="L160"/>
          <cell r="M160"/>
          <cell r="N160"/>
          <cell r="O160"/>
        </row>
        <row r="161">
          <cell r="J161"/>
          <cell r="K161"/>
          <cell r="L161"/>
          <cell r="M161"/>
          <cell r="N161"/>
          <cell r="O161"/>
        </row>
        <row r="162">
          <cell r="J162"/>
          <cell r="K162"/>
          <cell r="L162"/>
          <cell r="M162"/>
          <cell r="N162"/>
          <cell r="O162"/>
        </row>
        <row r="163">
          <cell r="J163"/>
          <cell r="K163"/>
          <cell r="L163"/>
          <cell r="M163"/>
          <cell r="N163"/>
          <cell r="O163"/>
        </row>
        <row r="164">
          <cell r="J164"/>
          <cell r="K164"/>
          <cell r="L164"/>
          <cell r="M164"/>
          <cell r="N164"/>
          <cell r="O164"/>
        </row>
        <row r="165">
          <cell r="J165"/>
          <cell r="K165"/>
          <cell r="L165"/>
          <cell r="M165"/>
          <cell r="N165"/>
          <cell r="O165"/>
        </row>
        <row r="166">
          <cell r="J166"/>
          <cell r="K166"/>
          <cell r="L166"/>
          <cell r="M166"/>
          <cell r="N166"/>
          <cell r="O166"/>
        </row>
        <row r="167">
          <cell r="J167"/>
          <cell r="K167"/>
          <cell r="L167"/>
          <cell r="M167"/>
          <cell r="N167"/>
          <cell r="O167"/>
        </row>
        <row r="168">
          <cell r="J168"/>
          <cell r="K168"/>
          <cell r="L168"/>
          <cell r="M168"/>
          <cell r="N168"/>
          <cell r="O168"/>
        </row>
        <row r="169">
          <cell r="J169"/>
          <cell r="K169"/>
          <cell r="L169"/>
          <cell r="M169"/>
          <cell r="N169"/>
          <cell r="O169"/>
        </row>
        <row r="170">
          <cell r="J170"/>
          <cell r="K170"/>
          <cell r="L170"/>
          <cell r="M170"/>
          <cell r="N170"/>
          <cell r="O17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83"/>
  <sheetViews>
    <sheetView tabSelected="1" topLeftCell="A13" workbookViewId="0">
      <selection activeCell="N32" sqref="N32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8" width="5.88671875" customWidth="1"/>
    <col min="9" max="9" width="7.21875" customWidth="1"/>
    <col min="10" max="10" width="8.44140625" customWidth="1"/>
    <col min="11" max="12" width="5.88671875" customWidth="1"/>
    <col min="13" max="13" width="8.21875" customWidth="1"/>
    <col min="14" max="14" width="8" customWidth="1"/>
    <col min="15" max="15" width="5.88671875" customWidth="1"/>
    <col min="16" max="16" width="1.33203125" customWidth="1"/>
    <col min="17" max="18" width="5.88671875" hidden="1" customWidth="1"/>
    <col min="19" max="19" width="9.109375" hidden="1" customWidth="1"/>
    <col min="20" max="23" width="8.88671875" hidden="1" customWidth="1"/>
    <col min="24" max="26" width="8.88671875" customWidth="1"/>
  </cols>
  <sheetData>
    <row r="1" spans="2:35" ht="12" customHeight="1" x14ac:dyDescent="0.3">
      <c r="T1" s="30" t="str">
        <f>VLOOKUP(Q10,[1]VG!$A$1:$G$16,7,FALSE)</f>
        <v>KOTM</v>
      </c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2:35" ht="14.4" x14ac:dyDescent="0.3">
      <c r="B2" s="2"/>
      <c r="C2" s="3"/>
      <c r="D2" s="78" t="s">
        <v>0</v>
      </c>
      <c r="E2" s="78"/>
      <c r="F2" s="78"/>
      <c r="G2" s="78"/>
      <c r="H2" s="78"/>
      <c r="I2" s="78"/>
      <c r="J2" s="78"/>
      <c r="K2" s="78"/>
      <c r="L2" s="78"/>
      <c r="M2" s="78"/>
      <c r="N2" s="3"/>
      <c r="O2" s="4"/>
      <c r="T2" t="str">
        <f>VLOOKUP(Q10,[2]VG!$A$1:$G$15,3,FALSE)</f>
        <v>Taverne Agora</v>
      </c>
      <c r="W2" s="25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2:35" ht="14.4" x14ac:dyDescent="0.3">
      <c r="B3" s="5"/>
      <c r="C3" s="6"/>
      <c r="D3" s="79"/>
      <c r="E3" s="79"/>
      <c r="F3" s="79"/>
      <c r="G3" s="79"/>
      <c r="H3" s="79"/>
      <c r="I3" s="79"/>
      <c r="J3" s="79"/>
      <c r="K3" s="79"/>
      <c r="L3" s="79"/>
      <c r="M3" s="79"/>
      <c r="N3" s="6"/>
      <c r="O3" s="7"/>
      <c r="T3" t="str">
        <f>VLOOKUP(Q10,[2]VG!$A$1:$G$15,4,FALSE)</f>
        <v>Kloosterstraat 2</v>
      </c>
      <c r="W3" s="25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2:35" ht="14.4" x14ac:dyDescent="0.3">
      <c r="B4" s="5"/>
      <c r="C4" s="6"/>
      <c r="D4" s="80" t="s">
        <v>1</v>
      </c>
      <c r="E4" s="80"/>
      <c r="F4" s="80"/>
      <c r="G4" s="80"/>
      <c r="H4" s="80"/>
      <c r="I4" s="80"/>
      <c r="J4" s="80"/>
      <c r="K4" s="80"/>
      <c r="L4" s="80"/>
      <c r="M4" s="80"/>
      <c r="N4" s="6"/>
      <c r="O4" s="7"/>
      <c r="T4" t="str">
        <f>VLOOKUP(Q10,[2]VG!$A$1:$G$15,5,FALSE)</f>
        <v>9090 Melle</v>
      </c>
      <c r="W4" s="24"/>
      <c r="X4" s="24"/>
      <c r="Y4" s="24"/>
      <c r="Z4" s="24"/>
      <c r="AA4" s="24"/>
      <c r="AB4" s="24"/>
      <c r="AC4" s="24"/>
      <c r="AD4" s="24"/>
      <c r="AE4" s="24"/>
      <c r="AF4" s="26"/>
      <c r="AG4" s="27"/>
      <c r="AH4" s="27"/>
      <c r="AI4" s="27"/>
    </row>
    <row r="5" spans="2:35" ht="14.4" x14ac:dyDescent="0.3">
      <c r="B5" s="5"/>
      <c r="C5" s="6"/>
      <c r="D5" s="81" t="s">
        <v>2</v>
      </c>
      <c r="E5" s="81"/>
      <c r="F5" s="81"/>
      <c r="G5" s="81"/>
      <c r="H5" s="81"/>
      <c r="I5" s="81"/>
      <c r="J5" s="81"/>
      <c r="K5" s="81"/>
      <c r="L5" s="81"/>
      <c r="M5" s="81"/>
      <c r="N5" s="6"/>
      <c r="O5" s="7"/>
      <c r="T5" t="str">
        <f>VLOOKUP(Q10,[2]VG!$A$1:$G$15,6,FALSE)</f>
        <v xml:space="preserve"> 0497/13.38.89</v>
      </c>
      <c r="W5" s="24"/>
      <c r="X5" s="24"/>
      <c r="Y5" s="24"/>
      <c r="Z5" s="24"/>
      <c r="AA5" s="24"/>
      <c r="AB5" s="24"/>
      <c r="AC5" s="24"/>
      <c r="AD5" s="24"/>
      <c r="AE5" s="24"/>
      <c r="AF5" s="26"/>
      <c r="AG5" s="26"/>
      <c r="AH5" s="26"/>
      <c r="AI5" s="26"/>
    </row>
    <row r="6" spans="2:35" ht="14.4" x14ac:dyDescent="0.3">
      <c r="B6" s="5"/>
      <c r="C6" s="6"/>
      <c r="D6" s="82" t="s">
        <v>3</v>
      </c>
      <c r="E6" s="82"/>
      <c r="F6" s="82"/>
      <c r="G6" s="82"/>
      <c r="H6" s="82"/>
      <c r="I6" s="83" t="s">
        <v>233</v>
      </c>
      <c r="J6" s="84"/>
      <c r="K6" s="84"/>
      <c r="L6" s="84"/>
      <c r="M6" s="84"/>
      <c r="N6" s="6"/>
      <c r="O6" s="7"/>
      <c r="W6" s="24"/>
      <c r="X6" s="24"/>
      <c r="Y6" s="24"/>
      <c r="Z6" s="24"/>
      <c r="AA6" s="24"/>
      <c r="AB6" s="24"/>
      <c r="AC6" s="24"/>
      <c r="AD6" s="24"/>
      <c r="AE6" s="24"/>
      <c r="AF6" s="26"/>
      <c r="AG6" s="26"/>
      <c r="AH6" s="27"/>
      <c r="AI6" s="26"/>
    </row>
    <row r="7" spans="2:35" ht="14.4" x14ac:dyDescent="0.3">
      <c r="B7" s="8"/>
      <c r="C7" s="9"/>
      <c r="D7" s="85" t="s">
        <v>4</v>
      </c>
      <c r="E7" s="85"/>
      <c r="F7" s="85"/>
      <c r="G7" s="85"/>
      <c r="H7" s="85"/>
      <c r="I7" s="86" t="str">
        <f>VLOOKUP(Q7,'[1]DIS en KL'!$A$1:$O$100,2,FALSE)</f>
        <v>2° klasse Driebanden KB</v>
      </c>
      <c r="J7" s="86"/>
      <c r="K7" s="86"/>
      <c r="L7" s="86"/>
      <c r="M7" s="86"/>
      <c r="N7" s="9"/>
      <c r="O7" s="10"/>
      <c r="Q7" s="41" t="s">
        <v>250</v>
      </c>
      <c r="W7" s="24"/>
      <c r="X7" s="24"/>
      <c r="Y7" s="24"/>
      <c r="Z7" s="24"/>
      <c r="AA7" s="24"/>
      <c r="AB7" s="24"/>
      <c r="AC7" s="24"/>
      <c r="AD7" s="24"/>
      <c r="AE7" s="24"/>
      <c r="AF7" s="26"/>
      <c r="AG7" s="26"/>
      <c r="AH7" s="27"/>
      <c r="AI7" s="26"/>
    </row>
    <row r="8" spans="2:35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4"/>
      <c r="X8" s="24"/>
      <c r="Y8" s="24"/>
      <c r="Z8" s="24"/>
      <c r="AA8" s="24"/>
      <c r="AB8" s="24"/>
      <c r="AC8" s="24"/>
      <c r="AD8" s="24"/>
      <c r="AE8" s="24"/>
      <c r="AF8" s="26"/>
      <c r="AG8" s="26"/>
      <c r="AH8" s="27"/>
      <c r="AI8" s="26"/>
    </row>
    <row r="9" spans="2:35" ht="14.4" x14ac:dyDescent="0.3">
      <c r="B9" s="40" t="s">
        <v>238</v>
      </c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4"/>
      <c r="X9" s="24"/>
      <c r="Y9" s="24"/>
      <c r="Z9" s="24"/>
      <c r="AA9" s="24"/>
      <c r="AB9" s="24"/>
      <c r="AC9" s="24"/>
      <c r="AD9" s="24"/>
      <c r="AE9" s="24"/>
      <c r="AF9" s="26"/>
      <c r="AG9" s="26"/>
      <c r="AH9" s="27"/>
      <c r="AI9" s="26"/>
    </row>
    <row r="10" spans="2:35" ht="14.4" x14ac:dyDescent="0.3">
      <c r="B10" s="12"/>
      <c r="C10" s="77" t="str">
        <f>CONCATENATE(T1," :",T2," , ",T3,",  ",T4,", tel : ",T5)</f>
        <v>KOTM :Taverne Agora , Kloosterstraat 2,  9090 Melle, tel :  0497/13.38.89</v>
      </c>
      <c r="D10" s="77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"/>
      <c r="Q10" s="41" t="s">
        <v>251</v>
      </c>
      <c r="W10" s="24"/>
      <c r="X10" s="24"/>
      <c r="Y10" s="24"/>
      <c r="Z10" s="24"/>
      <c r="AA10" s="24"/>
      <c r="AB10" s="24"/>
      <c r="AC10" s="24"/>
      <c r="AD10" s="24"/>
      <c r="AE10" s="24"/>
      <c r="AF10" s="27"/>
      <c r="AG10" s="26"/>
      <c r="AH10" s="27"/>
      <c r="AI10" s="26"/>
    </row>
    <row r="11" spans="2:35" ht="13.5" customHeight="1" x14ac:dyDescent="0.3">
      <c r="B11" s="29"/>
      <c r="C11" s="29"/>
      <c r="D11" s="77">
        <v>43075</v>
      </c>
      <c r="E11" s="77"/>
      <c r="F11" s="31" t="s">
        <v>240</v>
      </c>
      <c r="G11" s="31"/>
      <c r="H11" s="31"/>
      <c r="I11" s="31"/>
      <c r="J11" s="31"/>
      <c r="K11" s="31"/>
      <c r="L11" s="31"/>
      <c r="M11" s="30"/>
      <c r="N11" s="30"/>
      <c r="O11" s="30"/>
      <c r="W11" s="24"/>
      <c r="X11" s="24"/>
      <c r="Y11" s="24"/>
      <c r="Z11" s="24"/>
      <c r="AA11" s="24"/>
      <c r="AB11" s="24"/>
      <c r="AC11" s="24"/>
      <c r="AD11" s="24"/>
      <c r="AE11" s="24"/>
      <c r="AF11" s="26"/>
      <c r="AG11" s="26"/>
      <c r="AH11" s="26"/>
      <c r="AI11" s="26"/>
    </row>
    <row r="12" spans="2:35" ht="14.4" x14ac:dyDescent="0.3">
      <c r="B12" s="29"/>
      <c r="C12" s="29" t="s">
        <v>235</v>
      </c>
      <c r="D12" s="77">
        <v>43078</v>
      </c>
      <c r="E12" s="77"/>
      <c r="F12" s="31" t="s">
        <v>234</v>
      </c>
      <c r="G12" s="31"/>
      <c r="H12" s="31"/>
      <c r="I12" s="31"/>
      <c r="J12" s="31"/>
      <c r="K12" s="31"/>
      <c r="L12" s="43"/>
      <c r="M12" s="42"/>
      <c r="N12" s="43"/>
      <c r="O12" s="43"/>
      <c r="P12" s="42"/>
      <c r="W12" s="24"/>
      <c r="X12" s="24"/>
      <c r="Y12" s="24"/>
      <c r="Z12" s="24"/>
      <c r="AA12" s="24"/>
      <c r="AB12" s="24"/>
      <c r="AC12" s="24"/>
      <c r="AD12" s="24"/>
      <c r="AE12" s="24"/>
      <c r="AF12" s="26"/>
      <c r="AG12" s="26"/>
      <c r="AH12" s="26"/>
      <c r="AI12" s="26"/>
    </row>
    <row r="13" spans="2:35" ht="14.4" x14ac:dyDescent="0.3">
      <c r="B13" s="15"/>
      <c r="C13" s="15"/>
      <c r="D13" s="32"/>
      <c r="E13" s="32"/>
      <c r="F13" s="32"/>
      <c r="G13" s="32"/>
      <c r="H13" s="34"/>
      <c r="I13" s="15"/>
      <c r="J13" s="15"/>
      <c r="K13" s="15"/>
      <c r="L13" s="15"/>
      <c r="M13" s="15"/>
      <c r="N13" s="42"/>
      <c r="O13" s="6"/>
      <c r="P13" s="43"/>
      <c r="W13" s="24"/>
      <c r="X13" s="24"/>
      <c r="Y13" s="24"/>
      <c r="Z13" s="24"/>
      <c r="AA13" s="24"/>
      <c r="AB13" s="24"/>
      <c r="AC13" s="24"/>
      <c r="AD13" s="24"/>
      <c r="AE13" s="24"/>
      <c r="AF13" s="26"/>
      <c r="AG13" s="26"/>
      <c r="AH13" s="26"/>
      <c r="AI13" s="26"/>
    </row>
    <row r="14" spans="2:35" ht="14.4" customHeight="1" x14ac:dyDescent="0.3">
      <c r="B14" s="59">
        <v>4456</v>
      </c>
      <c r="C14" s="59" t="str">
        <f>VLOOKUP(B14,[2]leden!$A:$C,2,FALSE)</f>
        <v>DUPONT Jean-Claude</v>
      </c>
      <c r="D14" s="59"/>
      <c r="E14" s="59"/>
      <c r="F14" s="59"/>
      <c r="G14" t="str">
        <f>VLOOKUP(B14,[2]leden!$A:$C,3,FALSE)</f>
        <v>UN</v>
      </c>
      <c r="H14" s="34"/>
      <c r="I14" s="15"/>
      <c r="J14" s="64" t="s">
        <v>257</v>
      </c>
      <c r="K14" s="64"/>
      <c r="L14" s="64" t="s">
        <v>258</v>
      </c>
      <c r="M14" s="15"/>
      <c r="N14" s="15"/>
      <c r="O14" s="15"/>
      <c r="P14" s="42"/>
      <c r="W14" s="24"/>
      <c r="X14" s="24"/>
      <c r="Y14" s="24"/>
      <c r="Z14" s="24"/>
      <c r="AA14" s="24"/>
      <c r="AB14" s="24"/>
      <c r="AC14" s="24"/>
      <c r="AD14" s="24"/>
      <c r="AE14" s="24"/>
      <c r="AF14" s="26"/>
      <c r="AG14" s="26"/>
      <c r="AH14" s="26"/>
      <c r="AI14" s="26"/>
    </row>
    <row r="15" spans="2:35" ht="14.4" x14ac:dyDescent="0.3">
      <c r="B15" s="59">
        <v>8063</v>
      </c>
      <c r="C15" s="59" t="str">
        <f>VLOOKUP(B15,[2]leden!$A:$C,2,FALSE)</f>
        <v>COPPENS Christiaan</v>
      </c>
      <c r="D15" s="59"/>
      <c r="E15" s="59"/>
      <c r="F15" s="59"/>
      <c r="G15" t="str">
        <f>VLOOKUP(B15,[2]leden!$A:$C,3,FALSE)</f>
        <v>EWH</v>
      </c>
      <c r="H15" s="34"/>
      <c r="I15" s="15"/>
      <c r="J15" s="64" t="s">
        <v>259</v>
      </c>
      <c r="K15" s="64"/>
      <c r="L15" s="64" t="s">
        <v>260</v>
      </c>
      <c r="M15" s="15"/>
      <c r="N15" s="15"/>
      <c r="O15" s="15"/>
      <c r="P15" s="42"/>
      <c r="W15" s="24"/>
      <c r="X15" s="24"/>
      <c r="Y15" s="24"/>
      <c r="Z15" s="24"/>
      <c r="AA15" s="24"/>
      <c r="AB15" s="24"/>
      <c r="AC15" s="24"/>
      <c r="AD15" s="24"/>
      <c r="AE15" s="24"/>
      <c r="AF15" s="26"/>
      <c r="AG15" s="26"/>
      <c r="AH15" s="26"/>
      <c r="AI15" s="26"/>
    </row>
    <row r="16" spans="2:35" ht="14.4" x14ac:dyDescent="0.3">
      <c r="B16" s="59">
        <v>8897</v>
      </c>
      <c r="C16" s="59" t="str">
        <f>VLOOKUP(B16,[2]leden!$A:$C,2,FALSE)</f>
        <v>BAELE Edmond</v>
      </c>
      <c r="D16" s="59"/>
      <c r="E16" s="59"/>
      <c r="F16" s="59"/>
      <c r="G16" t="str">
        <f>VLOOKUP(B16,[2]leden!$A:$C,3,FALSE)</f>
        <v>K.BCAW</v>
      </c>
      <c r="H16" s="34"/>
      <c r="I16" s="15"/>
      <c r="M16" s="15"/>
      <c r="N16" s="15"/>
      <c r="O16" s="15"/>
      <c r="P16" s="43"/>
      <c r="T16" s="30" t="str">
        <f>VLOOKUP(Q26,[1]VG!$A$1:$G$16,7,FALSE)</f>
        <v>K.EBC</v>
      </c>
      <c r="W16" s="24"/>
      <c r="X16" s="24"/>
      <c r="Y16" s="24"/>
      <c r="Z16" s="24"/>
      <c r="AA16" s="24"/>
      <c r="AB16" s="24"/>
      <c r="AC16" s="24"/>
      <c r="AD16" s="24"/>
      <c r="AE16" s="24"/>
      <c r="AF16" s="26"/>
      <c r="AG16" s="26"/>
      <c r="AH16" s="26"/>
      <c r="AI16" s="26"/>
    </row>
    <row r="17" spans="2:35" ht="14.4" x14ac:dyDescent="0.3">
      <c r="B17" s="59">
        <v>9067</v>
      </c>
      <c r="C17" s="66" t="str">
        <f>VLOOKUP(B17,[2]leden!$A:$C,2,FALSE)</f>
        <v>DE LETTER Sandra</v>
      </c>
      <c r="D17" s="66"/>
      <c r="E17" s="66"/>
      <c r="F17" s="66"/>
      <c r="G17" t="str">
        <f>VLOOKUP(B17,[2]leden!$A:$C,3,FALSE)</f>
        <v>K.EBC</v>
      </c>
      <c r="H17" s="34"/>
      <c r="I17" s="15"/>
      <c r="J17" s="64" t="s">
        <v>262</v>
      </c>
      <c r="K17" s="64"/>
      <c r="L17" s="64" t="s">
        <v>263</v>
      </c>
      <c r="M17" s="15"/>
      <c r="N17" s="15"/>
      <c r="O17" s="15"/>
      <c r="P17" s="42"/>
      <c r="T17" t="str">
        <f>VLOOKUP(Q26,[2]VG!$A$1:$G$15,3,FALSE)</f>
        <v>Zaal Montana</v>
      </c>
      <c r="W17" s="24"/>
      <c r="X17" s="24"/>
      <c r="Y17" s="24"/>
      <c r="Z17" s="24"/>
      <c r="AA17" s="24"/>
      <c r="AB17" s="24"/>
      <c r="AC17" s="24"/>
      <c r="AD17" s="24"/>
      <c r="AE17" s="24"/>
      <c r="AF17" s="26"/>
      <c r="AG17" s="26"/>
      <c r="AH17" s="26"/>
      <c r="AI17" s="26"/>
    </row>
    <row r="18" spans="2:35" ht="14.4" x14ac:dyDescent="0.3">
      <c r="B18" s="58"/>
      <c r="C18" s="66"/>
      <c r="D18" s="66"/>
      <c r="E18" s="66"/>
      <c r="F18" s="66"/>
      <c r="H18" s="34"/>
      <c r="I18" s="15"/>
      <c r="J18" s="64" t="s">
        <v>261</v>
      </c>
      <c r="M18" s="15"/>
      <c r="O18" s="45"/>
      <c r="T18" t="str">
        <f>VLOOKUP(Q26,[2]VG!$A$1:$G$15,4,FALSE)</f>
        <v>Markt 6 bus 1</v>
      </c>
      <c r="W18" s="24"/>
      <c r="X18" s="24"/>
      <c r="Y18" s="24"/>
      <c r="Z18" s="24"/>
      <c r="AA18" s="24"/>
      <c r="AB18" s="24"/>
      <c r="AC18" s="24"/>
      <c r="AD18" s="24"/>
      <c r="AE18" s="24"/>
      <c r="AF18" s="26"/>
      <c r="AG18" s="26"/>
      <c r="AH18" s="26"/>
      <c r="AI18" s="26"/>
    </row>
    <row r="19" spans="2:35" ht="14.4" x14ac:dyDescent="0.3">
      <c r="H19" s="34"/>
      <c r="I19" s="15"/>
      <c r="J19" s="65" t="s">
        <v>264</v>
      </c>
      <c r="K19" s="64"/>
      <c r="L19" s="65" t="s">
        <v>265</v>
      </c>
      <c r="M19" s="15"/>
      <c r="N19" s="44"/>
      <c r="O19" s="45"/>
      <c r="T19" t="str">
        <f>VLOOKUP(Q26,[2]VG!$A$1:$G$15,5,FALSE)</f>
        <v>9900 Eeklo</v>
      </c>
      <c r="W19" s="24"/>
      <c r="X19" s="24"/>
      <c r="Y19" s="24"/>
      <c r="Z19" s="24"/>
      <c r="AA19" s="24"/>
      <c r="AB19" s="24"/>
      <c r="AC19" s="24"/>
      <c r="AD19" s="24"/>
      <c r="AE19" s="24"/>
      <c r="AF19" s="26"/>
      <c r="AG19" s="26"/>
      <c r="AH19" s="26"/>
      <c r="AI19" s="26"/>
    </row>
    <row r="20" spans="2:35" ht="14.4" x14ac:dyDescent="0.3">
      <c r="B20" s="35"/>
      <c r="C20" s="35"/>
      <c r="D20" s="35"/>
      <c r="E20" s="35"/>
      <c r="F20" s="35"/>
      <c r="G20" s="35"/>
      <c r="H20" s="75"/>
      <c r="I20" s="76"/>
      <c r="J20" s="76"/>
      <c r="K20" s="76"/>
      <c r="L20" s="76"/>
      <c r="M20" s="76"/>
      <c r="N20" s="76"/>
      <c r="O20" s="76"/>
      <c r="T20" t="str">
        <f>VLOOKUP(Q26,[2]VG!$A$1:$G$15,6,FALSE)</f>
        <v>09/377.06.19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26"/>
      <c r="AI20" s="26"/>
    </row>
    <row r="21" spans="2:35" ht="14.4" x14ac:dyDescent="0.3">
      <c r="B21" s="16"/>
      <c r="C21" s="15"/>
      <c r="D21" s="36" t="s">
        <v>236</v>
      </c>
      <c r="E21" s="36"/>
      <c r="F21" s="36"/>
      <c r="G21" s="11" t="str">
        <f>VLOOKUP(Q21,[2]SB!$A:$E,2,FALSE)</f>
        <v>DE GRAAF Jackie</v>
      </c>
      <c r="H21" s="36"/>
      <c r="I21" s="36"/>
      <c r="J21" s="36"/>
      <c r="K21" s="36" t="s">
        <v>237</v>
      </c>
      <c r="L21" s="36"/>
      <c r="M21" s="36"/>
      <c r="N21" s="16"/>
      <c r="O21" s="16"/>
      <c r="Q21" s="41" t="s">
        <v>252</v>
      </c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26"/>
      <c r="AI21" s="26"/>
    </row>
    <row r="22" spans="2:35" ht="14.4" x14ac:dyDescent="0.3">
      <c r="B22" s="60" t="s">
        <v>253</v>
      </c>
      <c r="C22" s="87" t="str">
        <f>VLOOKUP(B22,[2]leden!$A:$C,2,FALSE)</f>
        <v>BOSTOEN Kris</v>
      </c>
      <c r="D22" s="87"/>
      <c r="E22" s="87"/>
      <c r="F22" s="87"/>
      <c r="G22" s="35" t="str">
        <f>VLOOKUP(B22,[2]leden!$A:$C,3,FALSE)</f>
        <v>ED</v>
      </c>
      <c r="H22" s="16"/>
      <c r="I22" s="62" t="s">
        <v>256</v>
      </c>
      <c r="J22" s="16"/>
      <c r="K22" s="16"/>
      <c r="L22" s="16"/>
      <c r="M22" s="16"/>
      <c r="N22" s="16"/>
      <c r="O22" s="16"/>
      <c r="W22" s="24"/>
      <c r="X22" s="24"/>
      <c r="Z22" s="24"/>
      <c r="AA22" s="24"/>
      <c r="AB22" s="24"/>
      <c r="AC22" s="24"/>
      <c r="AD22" s="24"/>
      <c r="AE22" s="24"/>
      <c r="AF22" s="26"/>
      <c r="AG22" s="26"/>
      <c r="AH22" s="26"/>
      <c r="AI22" s="26"/>
    </row>
    <row r="23" spans="2:35" ht="14.4" x14ac:dyDescent="0.3">
      <c r="B23" s="61">
        <v>7303</v>
      </c>
      <c r="C23" s="61" t="str">
        <f>VLOOKUP(B23,[2]leden!$A:$C,2,FALSE)</f>
        <v>FRANCK Franky</v>
      </c>
      <c r="D23" s="61"/>
      <c r="E23" s="61"/>
      <c r="F23" s="61"/>
      <c r="G23" s="35" t="str">
        <f>VLOOKUP(B23,[2]leden!$A:$C,3,FALSE)</f>
        <v>UN</v>
      </c>
      <c r="H23" s="16"/>
      <c r="I23" s="62" t="s">
        <v>256</v>
      </c>
      <c r="J23" s="16"/>
      <c r="K23" s="16"/>
      <c r="L23" s="16"/>
      <c r="M23" s="16"/>
      <c r="N23" s="16"/>
      <c r="O23" s="16"/>
      <c r="W23" s="24"/>
      <c r="X23" s="24"/>
      <c r="Z23" s="24"/>
      <c r="AA23" s="24"/>
      <c r="AB23" s="24"/>
      <c r="AC23" s="24"/>
      <c r="AD23" s="24"/>
      <c r="AE23" s="24"/>
      <c r="AF23" s="26"/>
      <c r="AG23" s="26"/>
      <c r="AH23" s="26"/>
      <c r="AI23" s="26"/>
    </row>
    <row r="24" spans="2:35" ht="14.4" x14ac:dyDescent="0.3">
      <c r="B24" s="40" t="s">
        <v>239</v>
      </c>
      <c r="C24" s="6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6"/>
      <c r="O24" s="6"/>
      <c r="Q24" s="11"/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26"/>
      <c r="AI24" s="26"/>
    </row>
    <row r="25" spans="2:35" ht="14.4" x14ac:dyDescent="0.3">
      <c r="B25" s="37"/>
      <c r="C25" s="6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6"/>
      <c r="O25" s="6"/>
      <c r="Q25" s="11"/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26"/>
      <c r="AI25" s="26"/>
    </row>
    <row r="26" spans="2:35" ht="14.4" x14ac:dyDescent="0.3">
      <c r="B26" s="28"/>
      <c r="C26" s="77" t="str">
        <f>CONCATENATE(T16," :",T17," , ",T18,",  ",T19,", tel : ",T20)</f>
        <v>K.EBC :Zaal Montana , Markt 6 bus 1,  9900 Eeklo, tel : 09/377.06.19</v>
      </c>
      <c r="D26" s="77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38"/>
      <c r="Q26" s="41" t="s">
        <v>254</v>
      </c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26"/>
      <c r="AI26" s="26"/>
    </row>
    <row r="27" spans="2:35" ht="15" thickBot="1" x14ac:dyDescent="0.35">
      <c r="B27" s="29"/>
      <c r="C27" s="29"/>
      <c r="D27" s="77">
        <v>43076</v>
      </c>
      <c r="E27" s="77"/>
      <c r="F27" s="31" t="s">
        <v>240</v>
      </c>
      <c r="G27" s="31"/>
      <c r="H27" s="31"/>
      <c r="I27" s="31"/>
      <c r="J27" s="31"/>
      <c r="K27" s="31"/>
      <c r="L27" s="31"/>
      <c r="M27" s="30"/>
      <c r="N27" s="30"/>
      <c r="O27" s="30"/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26"/>
      <c r="AI27" s="26"/>
    </row>
    <row r="28" spans="2:35" ht="15" thickBot="1" x14ac:dyDescent="0.35">
      <c r="B28" s="29"/>
      <c r="C28" s="29" t="s">
        <v>235</v>
      </c>
      <c r="D28" s="77">
        <v>43077</v>
      </c>
      <c r="E28" s="77"/>
      <c r="F28" s="31" t="s">
        <v>240</v>
      </c>
      <c r="G28" s="31"/>
      <c r="H28" s="31"/>
      <c r="I28" s="31"/>
      <c r="J28" s="31"/>
      <c r="K28" s="31"/>
      <c r="L28" s="31"/>
      <c r="M28" s="31"/>
      <c r="N28" s="29"/>
      <c r="O28" s="29"/>
      <c r="V28" s="49"/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26"/>
      <c r="AI28" s="26"/>
    </row>
    <row r="29" spans="2:35" ht="14.4" x14ac:dyDescent="0.3">
      <c r="B29" s="15"/>
      <c r="C29" s="1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5"/>
      <c r="O29" s="15"/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26"/>
      <c r="AI29" s="26"/>
    </row>
    <row r="30" spans="2:35" ht="14.4" x14ac:dyDescent="0.3">
      <c r="B30" s="48">
        <v>7479</v>
      </c>
      <c r="C30" s="66" t="str">
        <f>VLOOKUP(B30,[2]leden!$A:$C,2,FALSE)</f>
        <v>HONGENAERT Erwin</v>
      </c>
      <c r="D30" s="66"/>
      <c r="E30" s="66"/>
      <c r="F30" s="66"/>
      <c r="G30" t="str">
        <f>VLOOKUP(B30,[2]leden!$A:$C,3,FALSE)</f>
        <v>K.EBC</v>
      </c>
      <c r="I30" s="34"/>
      <c r="J30" s="50" t="s">
        <v>266</v>
      </c>
      <c r="K30" s="51"/>
      <c r="L30" s="52" t="s">
        <v>267</v>
      </c>
      <c r="M30" s="34"/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26"/>
      <c r="AI30" s="26"/>
    </row>
    <row r="31" spans="2:35" ht="14.4" x14ac:dyDescent="0.3">
      <c r="B31" s="48">
        <v>4490</v>
      </c>
      <c r="C31" s="66" t="str">
        <f>VLOOKUP(B31,[2]leden!$A:$C,2,FALSE)</f>
        <v>VAN LANCKER Pierre</v>
      </c>
      <c r="D31" s="66"/>
      <c r="E31" s="66"/>
      <c r="F31" s="66"/>
      <c r="G31" t="str">
        <f>VLOOKUP(B31,[2]leden!$A:$C,3,FALSE)</f>
        <v>K.EBC</v>
      </c>
      <c r="I31" s="34"/>
      <c r="J31" s="53" t="s">
        <v>241</v>
      </c>
      <c r="K31" s="54"/>
      <c r="L31" s="55" t="s">
        <v>242</v>
      </c>
      <c r="M31" s="34"/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26"/>
      <c r="AI31" s="26"/>
    </row>
    <row r="32" spans="2:35" ht="14.4" x14ac:dyDescent="0.3">
      <c r="B32" s="48">
        <v>9421</v>
      </c>
      <c r="C32" s="66" t="str">
        <f>VLOOKUP(B32,[2]leden!$A:$C,2,FALSE)</f>
        <v>CAUDRON Danny</v>
      </c>
      <c r="D32" s="66"/>
      <c r="E32" s="66"/>
      <c r="F32" s="66"/>
      <c r="G32" t="str">
        <f>VLOOKUP(B32,[2]leden!$A:$C,3,FALSE)</f>
        <v>ED</v>
      </c>
      <c r="I32" s="33"/>
      <c r="K32" s="56" t="s">
        <v>243</v>
      </c>
      <c r="L32" s="57"/>
      <c r="M32" s="34"/>
      <c r="T32" s="30" t="e">
        <f>VLOOKUP(#REF!,[1]VG!$A$1:$G$16,7,FALSE)</f>
        <v>#REF!</v>
      </c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26"/>
      <c r="AI32" s="26"/>
    </row>
    <row r="33" spans="2:35" ht="14.4" x14ac:dyDescent="0.3">
      <c r="B33" s="48">
        <v>4425</v>
      </c>
      <c r="C33" s="66" t="str">
        <f>VLOOKUP(B33,[2]leden!$A:$C,2,FALSE)</f>
        <v>GEVAERT André</v>
      </c>
      <c r="D33" s="66"/>
      <c r="E33" s="66"/>
      <c r="F33" s="66"/>
      <c r="G33" t="str">
        <f>VLOOKUP(B33,[2]leden!$A:$C,3,FALSE)</f>
        <v>EWH</v>
      </c>
      <c r="I33" s="33"/>
      <c r="J33" s="50" t="s">
        <v>244</v>
      </c>
      <c r="K33" s="51"/>
      <c r="L33" s="52" t="s">
        <v>245</v>
      </c>
      <c r="M33" s="32"/>
      <c r="T33" t="e">
        <f>VLOOKUP(#REF!,[2]VG!$A$1:$G$15,3,FALSE)</f>
        <v>#REF!</v>
      </c>
      <c r="W33" s="24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26"/>
      <c r="AI33" s="26"/>
    </row>
    <row r="34" spans="2:35" ht="14.4" x14ac:dyDescent="0.3">
      <c r="B34" s="48">
        <v>9066</v>
      </c>
      <c r="C34" s="66" t="str">
        <f>VLOOKUP(B34,[2]leden!$A:$C,2,FALSE)</f>
        <v>WILLEMS Raymond</v>
      </c>
      <c r="D34" s="66"/>
      <c r="E34" s="66"/>
      <c r="F34" s="66"/>
      <c r="G34" t="str">
        <f>VLOOKUP(B34,[2]leden!$A:$C,3,FALSE)</f>
        <v>K.BCAW</v>
      </c>
      <c r="H34" s="34"/>
      <c r="I34" s="34"/>
      <c r="J34" s="55" t="s">
        <v>247</v>
      </c>
      <c r="K34" s="54"/>
      <c r="L34" s="53" t="s">
        <v>248</v>
      </c>
      <c r="M34" s="34"/>
      <c r="N34" s="34"/>
      <c r="O34" s="34"/>
      <c r="T34" t="e">
        <f>VLOOKUP(#REF!,[2]VG!$A$1:$G$15,4,FALSE)</f>
        <v>#REF!</v>
      </c>
      <c r="W34" s="25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26"/>
      <c r="AI34" s="26"/>
    </row>
    <row r="35" spans="2:35" ht="14.4" x14ac:dyDescent="0.3">
      <c r="H35" s="46"/>
      <c r="I35" s="47"/>
      <c r="J35" s="56"/>
      <c r="K35" s="88" t="s">
        <v>246</v>
      </c>
      <c r="L35" s="57"/>
      <c r="M35" s="47"/>
      <c r="N35" s="47"/>
      <c r="O35" s="47"/>
      <c r="T35" t="e">
        <f>VLOOKUP(#REF!,[2]VG!$A$1:$G$15,5,FALSE)</f>
        <v>#REF!</v>
      </c>
      <c r="W35" s="25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26"/>
      <c r="AI35" s="26"/>
    </row>
    <row r="36" spans="2:35" ht="14.4" x14ac:dyDescent="0.3">
      <c r="B36" s="63">
        <v>8148</v>
      </c>
      <c r="C36" s="87" t="str">
        <f>VLOOKUP(B36,[2]leden!$A:$C,2,FALSE)</f>
        <v>EVERAERT Santino</v>
      </c>
      <c r="D36" s="87"/>
      <c r="E36" s="87"/>
      <c r="F36" s="87"/>
      <c r="G36" s="35" t="str">
        <f>VLOOKUP(B36,[2]leden!$A:$C,3,FALSE)</f>
        <v>UN</v>
      </c>
      <c r="H36" s="46"/>
      <c r="I36" s="35" t="s">
        <v>256</v>
      </c>
      <c r="J36" s="47"/>
      <c r="K36" s="47"/>
      <c r="L36" s="47"/>
      <c r="M36" s="47"/>
      <c r="N36" s="47"/>
      <c r="O36" s="47"/>
      <c r="T36" t="e">
        <f>VLOOKUP(#REF!,[2]VG!$A$1:$G$15,6,FALSE)</f>
        <v>#REF!</v>
      </c>
      <c r="W36" s="25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26"/>
      <c r="AI36" s="26"/>
    </row>
    <row r="37" spans="2:35" ht="14.4" x14ac:dyDescent="0.3">
      <c r="C37" s="15"/>
      <c r="D37" s="36" t="s">
        <v>236</v>
      </c>
      <c r="E37" s="36"/>
      <c r="F37" s="36"/>
      <c r="G37" s="11" t="str">
        <f>VLOOKUP(Q37,[2]SB!$A:$E,2,FALSE)</f>
        <v>GEIRNAERT Marc</v>
      </c>
      <c r="H37" s="36"/>
      <c r="I37" s="36"/>
      <c r="J37" s="36"/>
      <c r="K37" s="36" t="s">
        <v>237</v>
      </c>
      <c r="L37" s="36"/>
      <c r="M37" s="36"/>
      <c r="N37" s="16"/>
      <c r="O37" s="16"/>
      <c r="Q37" s="41" t="s">
        <v>255</v>
      </c>
      <c r="W37" s="25"/>
      <c r="X37" s="24"/>
      <c r="Y37" s="24"/>
      <c r="Z37" s="24"/>
      <c r="AA37" s="24"/>
      <c r="AB37" s="24"/>
      <c r="AC37" s="24"/>
      <c r="AD37" s="24"/>
      <c r="AE37" s="24"/>
      <c r="AF37" s="26"/>
      <c r="AG37" s="26"/>
      <c r="AH37" s="26"/>
      <c r="AI37" s="26"/>
    </row>
    <row r="38" spans="2:35" ht="14.4" x14ac:dyDescent="0.3">
      <c r="B38" s="48"/>
      <c r="C38" s="15"/>
      <c r="D38" s="36"/>
      <c r="E38" s="36"/>
      <c r="F38" s="36"/>
      <c r="G38" s="11"/>
      <c r="H38" s="36"/>
      <c r="I38" s="36"/>
      <c r="J38" s="36"/>
      <c r="K38" s="36"/>
      <c r="L38" s="36"/>
      <c r="M38" s="36"/>
      <c r="N38" s="16"/>
      <c r="O38" s="16"/>
      <c r="Q38" s="41"/>
      <c r="W38" s="25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26"/>
      <c r="AI38" s="26"/>
    </row>
    <row r="39" spans="2:35" ht="14.4" x14ac:dyDescent="0.3">
      <c r="B39" s="48"/>
      <c r="C39" s="15"/>
      <c r="D39" s="36"/>
      <c r="E39" s="36"/>
      <c r="F39" s="36"/>
      <c r="G39" s="11"/>
      <c r="H39" s="36"/>
      <c r="I39" s="36"/>
      <c r="J39" s="36"/>
      <c r="K39" s="36"/>
      <c r="L39" s="36"/>
      <c r="M39" s="36"/>
      <c r="N39" s="16"/>
      <c r="O39" s="16"/>
      <c r="Q39" s="41"/>
      <c r="W39" s="25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26"/>
      <c r="AI39" s="26"/>
    </row>
    <row r="40" spans="2:35" ht="14.4" x14ac:dyDescent="0.3">
      <c r="B40" s="48"/>
      <c r="C40" s="15"/>
      <c r="D40" s="36"/>
      <c r="E40" s="36"/>
      <c r="F40" s="36"/>
      <c r="G40" s="11"/>
      <c r="H40" s="36"/>
      <c r="I40" s="36"/>
      <c r="J40" s="36"/>
      <c r="K40" s="36"/>
      <c r="L40" s="36"/>
      <c r="M40" s="36"/>
      <c r="N40" s="16"/>
      <c r="O40" s="16"/>
      <c r="Q40" s="41"/>
      <c r="W40" s="25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26"/>
      <c r="AI40" s="26"/>
    </row>
    <row r="41" spans="2:35" ht="14.4" x14ac:dyDescent="0.3">
      <c r="B41" s="48"/>
      <c r="C41" s="15"/>
      <c r="D41" s="36"/>
      <c r="E41" s="36"/>
      <c r="F41" s="36"/>
      <c r="G41" s="11"/>
      <c r="H41" s="36"/>
      <c r="I41" s="36"/>
      <c r="J41" s="36"/>
      <c r="K41" s="36"/>
      <c r="L41" s="36"/>
      <c r="M41" s="36"/>
      <c r="N41" s="16"/>
      <c r="O41" s="16"/>
      <c r="Q41" s="41"/>
      <c r="W41" s="24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26"/>
      <c r="AI41" s="26"/>
    </row>
    <row r="42" spans="2:35" ht="14.4" x14ac:dyDescent="0.3">
      <c r="B42"/>
      <c r="C42" s="16"/>
      <c r="D42" s="16" t="s">
        <v>6</v>
      </c>
      <c r="E42" s="16"/>
      <c r="F42" s="16"/>
      <c r="G42" s="16"/>
      <c r="H42" s="16" t="s">
        <v>7</v>
      </c>
      <c r="I42" s="18" t="str">
        <f>VLOOKUP(Q7,'[2]DIS en KL'!$A$1:$O$170,10,FALSE)</f>
        <v>0,688</v>
      </c>
      <c r="J42" s="16"/>
      <c r="K42" s="16"/>
      <c r="L42" s="15" t="s">
        <v>8</v>
      </c>
      <c r="M42" s="19" t="str">
        <f>VLOOKUP(Q7,'[2]DIS en KL'!$A$1:$O$170,12,FALSE)</f>
        <v>0,625</v>
      </c>
      <c r="N42" s="16"/>
      <c r="O42" s="16"/>
      <c r="P42" s="16"/>
      <c r="W42" s="24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26"/>
      <c r="AI42" s="26"/>
    </row>
    <row r="43" spans="2:35" ht="14.4" x14ac:dyDescent="0.3">
      <c r="B43"/>
      <c r="C43" s="16"/>
      <c r="D43" s="16" t="s">
        <v>9</v>
      </c>
      <c r="E43" s="16"/>
      <c r="F43" s="16"/>
      <c r="G43" s="16"/>
      <c r="H43" s="16" t="s">
        <v>7</v>
      </c>
      <c r="I43" s="18" t="str">
        <f>VLOOKUP(Q7,'[2]DIS en KL'!$A$1:$O$170,11,FALSE)</f>
        <v>0,869</v>
      </c>
      <c r="J43" s="16"/>
      <c r="K43" s="16"/>
      <c r="L43" s="15" t="s">
        <v>8</v>
      </c>
      <c r="M43" s="19" t="str">
        <f>VLOOKUP(Q7,'[2]DIS en KL'!$A$1:$O$170,13,FALSE)</f>
        <v>0,789</v>
      </c>
      <c r="N43" s="16"/>
      <c r="O43" s="16"/>
      <c r="P43" s="16"/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26"/>
      <c r="AI43" s="26"/>
    </row>
    <row r="44" spans="2:35" ht="14.4" x14ac:dyDescent="0.3">
      <c r="B44"/>
      <c r="C44" s="16"/>
      <c r="D44" s="16"/>
      <c r="E44" s="16"/>
      <c r="F44" s="16"/>
      <c r="G44" s="16"/>
      <c r="H44" s="16"/>
      <c r="I44" s="20"/>
      <c r="J44" s="16"/>
      <c r="K44" s="16"/>
      <c r="L44" s="15"/>
      <c r="M44" s="21"/>
      <c r="N44" s="16"/>
      <c r="O44" s="16"/>
      <c r="P44" s="16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26"/>
      <c r="AI44" s="26"/>
    </row>
    <row r="45" spans="2:35" ht="14.4" x14ac:dyDescent="0.3">
      <c r="B4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26"/>
      <c r="AI45" s="26"/>
    </row>
    <row r="46" spans="2:35" ht="14.4" x14ac:dyDescent="0.3">
      <c r="B46"/>
      <c r="C46" s="16"/>
      <c r="D46" s="16" t="s">
        <v>10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W46" s="24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26"/>
      <c r="AI46" s="26"/>
    </row>
    <row r="47" spans="2:35" ht="14.4" x14ac:dyDescent="0.3">
      <c r="B4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W47" s="25"/>
      <c r="X47" s="24"/>
      <c r="Y47" s="24"/>
      <c r="Z47" s="24"/>
      <c r="AA47" s="24"/>
      <c r="AB47" s="24"/>
      <c r="AC47" s="24"/>
      <c r="AD47" s="24"/>
      <c r="AE47" s="24"/>
      <c r="AF47" s="26"/>
      <c r="AG47" s="26"/>
      <c r="AH47" s="26"/>
      <c r="AI47" s="26"/>
    </row>
    <row r="48" spans="2:35" ht="14.4" x14ac:dyDescent="0.3">
      <c r="B48"/>
      <c r="C48" s="17" t="s">
        <v>5</v>
      </c>
      <c r="D48" s="17"/>
      <c r="E48" s="17"/>
      <c r="F48" s="17"/>
      <c r="G48" s="17"/>
      <c r="H48" s="67" t="s">
        <v>249</v>
      </c>
      <c r="I48" s="68"/>
      <c r="J48" s="68"/>
      <c r="K48" s="68"/>
      <c r="L48" s="68"/>
      <c r="M48" s="68"/>
      <c r="N48" s="68"/>
      <c r="O48" s="68"/>
      <c r="P48" s="68"/>
      <c r="W48" s="25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26"/>
      <c r="AI48" s="26"/>
    </row>
    <row r="49" spans="2:35" ht="14.4" x14ac:dyDescent="0.3">
      <c r="B49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7"/>
      <c r="AH49" s="26"/>
      <c r="AI49" s="27"/>
    </row>
    <row r="50" spans="2:35" ht="14.4" x14ac:dyDescent="0.3">
      <c r="B50"/>
      <c r="C50" s="16"/>
      <c r="D50" s="22" t="s">
        <v>12</v>
      </c>
      <c r="E50" s="22"/>
      <c r="F50" s="22"/>
      <c r="G50" s="22"/>
      <c r="H50" s="22"/>
      <c r="I50" s="22"/>
      <c r="J50" s="22"/>
      <c r="K50" s="22"/>
      <c r="L50" s="22"/>
      <c r="M50" s="16"/>
      <c r="N50" s="16"/>
      <c r="O50" s="16"/>
      <c r="P50" s="16"/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26"/>
      <c r="AI50" s="26"/>
    </row>
    <row r="51" spans="2:35" ht="14.4" x14ac:dyDescent="0.3">
      <c r="B51"/>
      <c r="C51" s="16"/>
      <c r="D51" s="15" t="s">
        <v>15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26"/>
      <c r="AI51" s="26"/>
    </row>
    <row r="52" spans="2:35" ht="14.4" x14ac:dyDescent="0.3">
      <c r="B52"/>
      <c r="C52" s="16"/>
      <c r="D52" s="15" t="s">
        <v>16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26"/>
      <c r="AI52" s="26"/>
    </row>
    <row r="53" spans="2:35" ht="14.4" x14ac:dyDescent="0.3">
      <c r="B53"/>
      <c r="C53" s="16"/>
      <c r="D53" s="23" t="s">
        <v>13</v>
      </c>
      <c r="E53" s="22"/>
      <c r="F53" s="22"/>
      <c r="G53" s="22"/>
      <c r="H53" s="22"/>
      <c r="I53" s="22"/>
      <c r="J53" s="22"/>
      <c r="K53" s="22"/>
      <c r="L53" s="16"/>
      <c r="M53" s="16"/>
      <c r="N53" s="16"/>
      <c r="O53" s="16"/>
      <c r="P53" s="16"/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26"/>
      <c r="AI53" s="26"/>
    </row>
    <row r="54" spans="2:35" ht="15" thickBot="1" x14ac:dyDescent="0.35">
      <c r="B54"/>
      <c r="C54" s="39"/>
      <c r="D54" s="23" t="s">
        <v>14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6"/>
      <c r="W54" s="24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26"/>
      <c r="AI54" s="26"/>
    </row>
    <row r="55" spans="2:35" ht="14.4" x14ac:dyDescent="0.3">
      <c r="B55"/>
      <c r="C55" s="69" t="s">
        <v>11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1"/>
      <c r="W55" s="24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26"/>
      <c r="AI55" s="26"/>
    </row>
    <row r="56" spans="2:35" ht="15" thickBot="1" x14ac:dyDescent="0.35">
      <c r="B56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6"/>
      <c r="AH56" s="26"/>
      <c r="AI56" s="26"/>
    </row>
    <row r="57" spans="2:35" ht="14.4" x14ac:dyDescent="0.3"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26"/>
      <c r="AI57" s="26"/>
    </row>
    <row r="58" spans="2:35" ht="14.4" x14ac:dyDescent="0.3"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26"/>
      <c r="AI58" s="26"/>
    </row>
    <row r="59" spans="2:35" ht="14.4" x14ac:dyDescent="0.3"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26"/>
      <c r="AI59" s="26"/>
    </row>
    <row r="60" spans="2:35" ht="14.4" x14ac:dyDescent="0.3">
      <c r="W60" s="24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26"/>
      <c r="AI60" s="26"/>
    </row>
    <row r="61" spans="2:35" ht="14.4" x14ac:dyDescent="0.3">
      <c r="W61" s="24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26"/>
      <c r="AI61" s="26"/>
    </row>
    <row r="62" spans="2:35" ht="14.4" x14ac:dyDescent="0.3"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6"/>
      <c r="AH62" s="26"/>
      <c r="AI62" s="26"/>
    </row>
    <row r="63" spans="2:35" ht="14.4" x14ac:dyDescent="0.3"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26"/>
      <c r="AI63" s="26"/>
    </row>
    <row r="64" spans="2:35" ht="14.4" x14ac:dyDescent="0.3"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26"/>
      <c r="AI64" s="26"/>
    </row>
    <row r="65" spans="23:35" ht="14.4" x14ac:dyDescent="0.3"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26"/>
      <c r="AI65" s="26"/>
    </row>
    <row r="66" spans="23:35" ht="14.4" x14ac:dyDescent="0.3">
      <c r="W66" s="25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26"/>
      <c r="AI66" s="26"/>
    </row>
    <row r="67" spans="23:35" ht="14.4" x14ac:dyDescent="0.3">
      <c r="W67" s="25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26"/>
      <c r="AI67" s="26"/>
    </row>
    <row r="68" spans="23:35" ht="14.4" x14ac:dyDescent="0.3"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7"/>
      <c r="AH68" s="26"/>
      <c r="AI68" s="27"/>
    </row>
    <row r="69" spans="23:35" ht="14.4" x14ac:dyDescent="0.3"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26"/>
      <c r="AI69" s="26"/>
    </row>
    <row r="70" spans="23:35" ht="14.4" x14ac:dyDescent="0.3"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26"/>
      <c r="AI70" s="26"/>
    </row>
    <row r="71" spans="23:35" ht="14.4" x14ac:dyDescent="0.3"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26"/>
      <c r="AI71" s="26"/>
    </row>
    <row r="72" spans="23:35" ht="14.4" x14ac:dyDescent="0.3">
      <c r="W72" s="24"/>
      <c r="X72" s="24"/>
      <c r="Y72" s="24"/>
      <c r="Z72" s="24"/>
      <c r="AA72" s="24"/>
      <c r="AB72" s="24"/>
      <c r="AC72" s="24"/>
      <c r="AD72" s="24"/>
      <c r="AE72" s="24"/>
      <c r="AF72" s="26"/>
      <c r="AG72" s="26"/>
      <c r="AH72" s="26"/>
      <c r="AI72" s="26"/>
    </row>
    <row r="73" spans="23:35" ht="14.4" x14ac:dyDescent="0.3">
      <c r="W73" s="24"/>
      <c r="X73" s="24"/>
      <c r="Y73" s="24"/>
      <c r="Z73" s="24"/>
      <c r="AA73" s="24"/>
      <c r="AB73" s="24"/>
      <c r="AC73" s="24"/>
      <c r="AD73" s="24"/>
      <c r="AE73" s="24"/>
      <c r="AF73" s="26"/>
      <c r="AG73" s="26"/>
      <c r="AH73" s="26"/>
      <c r="AI73" s="26"/>
    </row>
    <row r="74" spans="23:35" ht="14.4" x14ac:dyDescent="0.3">
      <c r="W74" s="24"/>
      <c r="X74" s="24"/>
      <c r="Y74" s="24"/>
      <c r="Z74" s="24"/>
      <c r="AA74" s="24"/>
      <c r="AB74" s="24"/>
      <c r="AC74" s="24"/>
      <c r="AD74" s="24"/>
      <c r="AE74" s="24"/>
      <c r="AF74" s="26"/>
      <c r="AG74" s="26"/>
      <c r="AH74" s="26"/>
      <c r="AI74" s="26"/>
    </row>
    <row r="75" spans="23:35" ht="14.4" x14ac:dyDescent="0.3">
      <c r="W75" s="24"/>
      <c r="X75" s="24"/>
      <c r="Y75" s="24"/>
      <c r="Z75" s="24"/>
      <c r="AA75" s="24"/>
      <c r="AB75" s="24"/>
      <c r="AC75" s="24"/>
      <c r="AD75" s="24"/>
      <c r="AE75" s="24"/>
      <c r="AF75" s="26"/>
      <c r="AG75" s="26"/>
      <c r="AH75" s="26"/>
      <c r="AI75" s="26"/>
    </row>
    <row r="76" spans="23:35" ht="14.4" x14ac:dyDescent="0.3">
      <c r="W76" s="24"/>
      <c r="X76" s="24"/>
      <c r="Y76" s="24"/>
      <c r="Z76" s="24"/>
      <c r="AA76" s="24"/>
      <c r="AB76" s="24"/>
      <c r="AC76" s="24"/>
      <c r="AD76" s="24"/>
      <c r="AE76" s="24"/>
      <c r="AF76" s="26"/>
      <c r="AG76" s="26"/>
      <c r="AH76" s="26"/>
      <c r="AI76" s="26"/>
    </row>
    <row r="77" spans="23:35" ht="14.4" x14ac:dyDescent="0.3">
      <c r="W77" s="24"/>
      <c r="X77" s="24"/>
      <c r="Y77" s="24"/>
      <c r="Z77" s="24"/>
      <c r="AA77" s="24"/>
      <c r="AB77" s="24"/>
      <c r="AC77" s="24"/>
      <c r="AD77" s="24"/>
      <c r="AE77" s="24"/>
      <c r="AF77" s="26"/>
      <c r="AG77" s="26"/>
      <c r="AH77" s="26"/>
      <c r="AI77" s="26"/>
    </row>
    <row r="78" spans="23:35" ht="14.4" x14ac:dyDescent="0.3">
      <c r="W78" s="24"/>
      <c r="X78" s="24"/>
      <c r="Y78" s="24"/>
      <c r="Z78" s="24"/>
      <c r="AA78" s="24"/>
      <c r="AB78" s="24"/>
      <c r="AC78" s="24"/>
      <c r="AD78" s="24"/>
      <c r="AE78" s="24"/>
      <c r="AF78" s="26"/>
      <c r="AG78" s="26"/>
      <c r="AH78" s="26"/>
      <c r="AI78" s="26"/>
    </row>
    <row r="79" spans="23:35" ht="14.4" x14ac:dyDescent="0.3">
      <c r="W79" s="24"/>
      <c r="X79" s="24"/>
      <c r="Y79" s="24"/>
      <c r="Z79" s="24"/>
      <c r="AA79" s="24"/>
      <c r="AB79" s="24"/>
      <c r="AC79" s="24"/>
      <c r="AD79" s="24"/>
      <c r="AE79" s="24"/>
      <c r="AF79" s="26"/>
      <c r="AG79" s="26"/>
      <c r="AH79" s="26"/>
      <c r="AI79" s="26"/>
    </row>
    <row r="80" spans="23:35" ht="14.4" x14ac:dyDescent="0.3">
      <c r="W80" s="24"/>
      <c r="X80" s="24"/>
      <c r="Y80" s="24"/>
      <c r="Z80" s="24"/>
      <c r="AA80" s="24"/>
      <c r="AB80" s="24"/>
      <c r="AC80" s="24"/>
      <c r="AD80" s="24"/>
      <c r="AE80" s="24"/>
      <c r="AF80" s="26"/>
      <c r="AG80" s="26"/>
      <c r="AH80" s="26"/>
      <c r="AI80" s="26"/>
    </row>
    <row r="81" spans="23:35" ht="14.4" x14ac:dyDescent="0.3">
      <c r="W81" s="24"/>
      <c r="X81" s="24"/>
      <c r="Y81" s="24"/>
      <c r="Z81" s="24"/>
      <c r="AA81" s="24"/>
      <c r="AB81" s="24"/>
      <c r="AC81" s="24"/>
      <c r="AD81" s="24"/>
      <c r="AE81" s="24"/>
      <c r="AF81" s="26"/>
      <c r="AG81" s="26"/>
      <c r="AH81" s="26"/>
      <c r="AI81" s="26"/>
    </row>
    <row r="82" spans="23:35" ht="14.4" x14ac:dyDescent="0.3">
      <c r="W82" s="24"/>
      <c r="X82" s="24"/>
      <c r="Y82" s="24"/>
      <c r="Z82" s="24"/>
      <c r="AA82" s="24"/>
      <c r="AB82" s="24"/>
      <c r="AC82" s="24"/>
      <c r="AD82" s="24"/>
      <c r="AE82" s="24"/>
      <c r="AF82" s="26"/>
      <c r="AG82" s="26"/>
      <c r="AH82" s="26"/>
      <c r="AI82" s="26"/>
    </row>
    <row r="83" spans="23:35" ht="14.4" x14ac:dyDescent="0.3">
      <c r="W83" s="24"/>
      <c r="X83" s="24"/>
      <c r="Y83" s="24"/>
      <c r="Z83" s="24"/>
      <c r="AA83" s="24"/>
      <c r="AB83" s="24"/>
      <c r="AC83" s="24"/>
      <c r="AD83" s="24"/>
      <c r="AE83" s="24"/>
      <c r="AF83" s="26"/>
      <c r="AG83" s="26"/>
      <c r="AH83" s="26"/>
      <c r="AI83" s="26"/>
    </row>
  </sheetData>
  <mergeCells count="25">
    <mergeCell ref="D7:H7"/>
    <mergeCell ref="I7:M7"/>
    <mergeCell ref="D11:E11"/>
    <mergeCell ref="D12:E12"/>
    <mergeCell ref="C22:F22"/>
    <mergeCell ref="C10:N10"/>
    <mergeCell ref="C17:F17"/>
    <mergeCell ref="D2:M3"/>
    <mergeCell ref="D4:M4"/>
    <mergeCell ref="D5:M5"/>
    <mergeCell ref="D6:H6"/>
    <mergeCell ref="I6:M6"/>
    <mergeCell ref="C31:F31"/>
    <mergeCell ref="C18:F18"/>
    <mergeCell ref="H48:P48"/>
    <mergeCell ref="C55:P56"/>
    <mergeCell ref="H20:O20"/>
    <mergeCell ref="C26:N26"/>
    <mergeCell ref="D27:E27"/>
    <mergeCell ref="D28:E28"/>
    <mergeCell ref="C30:F30"/>
    <mergeCell ref="C32:F32"/>
    <mergeCell ref="C36:F36"/>
    <mergeCell ref="C34:F34"/>
    <mergeCell ref="C33:F33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43" workbookViewId="0">
      <selection sqref="A1:M78"/>
    </sheetView>
  </sheetViews>
  <sheetFormatPr defaultRowHeight="14.4" x14ac:dyDescent="0.3"/>
  <cols>
    <col min="1" max="16384" width="8.88671875" style="24"/>
  </cols>
  <sheetData>
    <row r="1" spans="1:15" x14ac:dyDescent="0.3">
      <c r="E1" s="24" t="s">
        <v>17</v>
      </c>
      <c r="J1" s="24" t="s">
        <v>18</v>
      </c>
      <c r="K1" s="24" t="s">
        <v>19</v>
      </c>
      <c r="L1" s="24" t="s">
        <v>20</v>
      </c>
      <c r="M1" s="24" t="s">
        <v>21</v>
      </c>
    </row>
    <row r="2" spans="1:15" x14ac:dyDescent="0.3">
      <c r="A2" s="25" t="s">
        <v>22</v>
      </c>
    </row>
    <row r="3" spans="1:15" x14ac:dyDescent="0.3">
      <c r="A3" s="25"/>
    </row>
    <row r="4" spans="1:15" x14ac:dyDescent="0.3">
      <c r="A4" s="24" t="s">
        <v>23</v>
      </c>
      <c r="B4" s="24" t="s">
        <v>24</v>
      </c>
      <c r="E4" s="24">
        <v>300</v>
      </c>
      <c r="J4" s="26">
        <v>22.85</v>
      </c>
      <c r="K4" s="27" t="s">
        <v>25</v>
      </c>
      <c r="L4" s="27" t="s">
        <v>26</v>
      </c>
      <c r="M4" s="27" t="s">
        <v>25</v>
      </c>
      <c r="N4" s="26"/>
      <c r="O4" s="26"/>
    </row>
    <row r="5" spans="1:15" x14ac:dyDescent="0.3">
      <c r="A5" s="24" t="s">
        <v>27</v>
      </c>
      <c r="B5" s="24" t="s">
        <v>28</v>
      </c>
      <c r="E5" s="24">
        <v>210</v>
      </c>
      <c r="J5" s="26">
        <v>12.23</v>
      </c>
      <c r="K5" s="26">
        <v>22.84</v>
      </c>
      <c r="L5" s="26">
        <v>10.7</v>
      </c>
      <c r="M5" s="26">
        <v>19.989999999999998</v>
      </c>
      <c r="N5" s="26"/>
      <c r="O5" s="26"/>
    </row>
    <row r="6" spans="1:15" x14ac:dyDescent="0.3">
      <c r="A6" s="24" t="s">
        <v>29</v>
      </c>
      <c r="B6" s="24" t="s">
        <v>30</v>
      </c>
      <c r="E6" s="24">
        <v>160</v>
      </c>
      <c r="J6" s="26">
        <v>7.28</v>
      </c>
      <c r="K6" s="26">
        <v>12.22</v>
      </c>
      <c r="L6" s="27" t="s">
        <v>31</v>
      </c>
      <c r="M6" s="26">
        <v>10.69</v>
      </c>
      <c r="N6" s="26"/>
      <c r="O6" s="26"/>
    </row>
    <row r="7" spans="1:15" x14ac:dyDescent="0.3">
      <c r="A7" s="24" t="s">
        <v>32</v>
      </c>
      <c r="B7" s="24" t="s">
        <v>33</v>
      </c>
      <c r="E7" s="24">
        <v>120</v>
      </c>
      <c r="J7" s="26">
        <v>5.46</v>
      </c>
      <c r="K7" s="26">
        <v>7.27</v>
      </c>
      <c r="L7" s="27" t="s">
        <v>34</v>
      </c>
      <c r="M7" s="26">
        <v>6.39</v>
      </c>
      <c r="N7" s="26"/>
      <c r="O7" s="26"/>
    </row>
    <row r="8" spans="1:15" x14ac:dyDescent="0.3">
      <c r="A8" s="24" t="s">
        <v>35</v>
      </c>
      <c r="B8" s="24" t="s">
        <v>36</v>
      </c>
      <c r="E8" s="24">
        <v>90</v>
      </c>
      <c r="J8" s="27" t="s">
        <v>37</v>
      </c>
      <c r="K8" s="26">
        <v>5.45</v>
      </c>
      <c r="L8" s="27" t="s">
        <v>38</v>
      </c>
      <c r="M8" s="26">
        <v>4.79</v>
      </c>
      <c r="N8" s="26"/>
      <c r="O8" s="26"/>
    </row>
    <row r="9" spans="1:15" x14ac:dyDescent="0.3">
      <c r="A9" s="24" t="s">
        <v>39</v>
      </c>
      <c r="B9" s="24" t="s">
        <v>40</v>
      </c>
      <c r="E9" s="24">
        <v>70</v>
      </c>
      <c r="J9" s="26">
        <v>3.19</v>
      </c>
      <c r="K9" s="26">
        <v>4.09</v>
      </c>
      <c r="L9" s="26" t="s">
        <v>41</v>
      </c>
      <c r="M9" s="26" t="s">
        <v>42</v>
      </c>
      <c r="N9" s="26"/>
      <c r="O9" s="26"/>
    </row>
    <row r="10" spans="1:15" x14ac:dyDescent="0.3">
      <c r="A10" s="24" t="s">
        <v>43</v>
      </c>
      <c r="B10" s="24" t="s">
        <v>44</v>
      </c>
      <c r="E10" s="24">
        <v>55</v>
      </c>
      <c r="J10" s="26" t="s">
        <v>45</v>
      </c>
      <c r="K10" s="26" t="s">
        <v>46</v>
      </c>
      <c r="L10" s="26" t="s">
        <v>47</v>
      </c>
      <c r="M10" s="26" t="s">
        <v>48</v>
      </c>
      <c r="N10" s="26"/>
      <c r="O10" s="26"/>
    </row>
    <row r="11" spans="1:15" x14ac:dyDescent="0.3">
      <c r="A11" s="24" t="s">
        <v>49</v>
      </c>
      <c r="B11" s="24" t="s">
        <v>50</v>
      </c>
      <c r="E11" s="24">
        <v>40</v>
      </c>
      <c r="J11" s="26" t="s">
        <v>51</v>
      </c>
      <c r="K11" s="26" t="s">
        <v>52</v>
      </c>
      <c r="L11" s="26" t="s">
        <v>53</v>
      </c>
      <c r="M11" s="26" t="s">
        <v>54</v>
      </c>
      <c r="N11" s="26"/>
      <c r="O11" s="26"/>
    </row>
    <row r="12" spans="1:15" x14ac:dyDescent="0.3">
      <c r="A12" s="24" t="s">
        <v>55</v>
      </c>
      <c r="B12" s="24" t="s">
        <v>56</v>
      </c>
      <c r="E12" s="24">
        <v>30</v>
      </c>
      <c r="J12" s="26" t="s">
        <v>57</v>
      </c>
      <c r="K12" s="26" t="s">
        <v>58</v>
      </c>
      <c r="L12" s="26" t="s">
        <v>59</v>
      </c>
      <c r="M12" s="26" t="s">
        <v>60</v>
      </c>
      <c r="N12" s="26"/>
      <c r="O12" s="26"/>
    </row>
    <row r="13" spans="1:15" x14ac:dyDescent="0.3">
      <c r="J13" s="26"/>
      <c r="K13" s="26"/>
      <c r="L13" s="26"/>
      <c r="M13" s="26"/>
      <c r="N13" s="26"/>
      <c r="O13" s="26"/>
    </row>
    <row r="14" spans="1:15" x14ac:dyDescent="0.3">
      <c r="A14" s="24" t="s">
        <v>61</v>
      </c>
      <c r="B14" s="24" t="s">
        <v>62</v>
      </c>
      <c r="J14" s="26"/>
      <c r="K14" s="26"/>
      <c r="L14" s="26"/>
      <c r="M14" s="26"/>
      <c r="N14" s="26"/>
      <c r="O14" s="26"/>
    </row>
    <row r="15" spans="1:15" x14ac:dyDescent="0.3">
      <c r="A15" s="24" t="s">
        <v>63</v>
      </c>
      <c r="B15" s="24" t="s">
        <v>64</v>
      </c>
      <c r="J15" s="26"/>
      <c r="K15" s="26"/>
      <c r="L15" s="26"/>
      <c r="M15" s="26"/>
      <c r="N15" s="26"/>
      <c r="O15" s="26"/>
    </row>
    <row r="16" spans="1:15" x14ac:dyDescent="0.3">
      <c r="A16" s="24" t="s">
        <v>65</v>
      </c>
      <c r="B16" s="24" t="s">
        <v>66</v>
      </c>
      <c r="J16" s="26"/>
      <c r="K16" s="26"/>
      <c r="L16" s="26"/>
      <c r="M16" s="26"/>
      <c r="N16" s="26"/>
      <c r="O16" s="26"/>
    </row>
    <row r="17" spans="1:15" x14ac:dyDescent="0.3">
      <c r="A17" s="24" t="s">
        <v>67</v>
      </c>
      <c r="B17" s="24" t="s">
        <v>68</v>
      </c>
      <c r="J17" s="26"/>
      <c r="K17" s="26"/>
      <c r="L17" s="26"/>
      <c r="M17" s="26"/>
      <c r="N17" s="26"/>
      <c r="O17" s="26"/>
    </row>
    <row r="18" spans="1:15" x14ac:dyDescent="0.3">
      <c r="A18" s="24" t="s">
        <v>69</v>
      </c>
      <c r="B18" s="24" t="s">
        <v>70</v>
      </c>
      <c r="J18" s="26"/>
      <c r="K18" s="26"/>
      <c r="L18" s="26"/>
      <c r="M18" s="26"/>
      <c r="N18" s="26"/>
      <c r="O18" s="26"/>
    </row>
    <row r="19" spans="1:15" x14ac:dyDescent="0.3">
      <c r="A19" s="24" t="s">
        <v>71</v>
      </c>
      <c r="B19" s="24" t="s">
        <v>72</v>
      </c>
      <c r="J19" s="26"/>
      <c r="K19" s="26"/>
      <c r="L19" s="26"/>
      <c r="M19" s="26"/>
      <c r="N19" s="26"/>
      <c r="O19" s="26"/>
    </row>
    <row r="20" spans="1:15" x14ac:dyDescent="0.3">
      <c r="A20" s="24" t="s">
        <v>73</v>
      </c>
      <c r="B20" s="24" t="s">
        <v>74</v>
      </c>
      <c r="J20" s="26"/>
      <c r="K20" s="26"/>
      <c r="L20" s="26"/>
      <c r="M20" s="26"/>
      <c r="N20" s="26"/>
      <c r="O20" s="26"/>
    </row>
    <row r="21" spans="1:15" x14ac:dyDescent="0.3">
      <c r="A21" s="24" t="s">
        <v>75</v>
      </c>
      <c r="B21" s="24" t="s">
        <v>76</v>
      </c>
      <c r="J21" s="26"/>
      <c r="K21" s="26"/>
      <c r="L21" s="26"/>
      <c r="M21" s="26"/>
      <c r="N21" s="26"/>
      <c r="O21" s="26"/>
    </row>
    <row r="22" spans="1:15" x14ac:dyDescent="0.3">
      <c r="J22" s="26"/>
      <c r="K22" s="26"/>
      <c r="L22" s="26"/>
      <c r="M22" s="26"/>
      <c r="N22" s="26"/>
      <c r="O22" s="26"/>
    </row>
    <row r="23" spans="1:15" x14ac:dyDescent="0.3">
      <c r="A23" s="25" t="s">
        <v>77</v>
      </c>
      <c r="J23" s="26"/>
      <c r="K23" s="26"/>
      <c r="L23" s="26"/>
      <c r="M23" s="26"/>
      <c r="N23" s="26"/>
      <c r="O23" s="26"/>
    </row>
    <row r="24" spans="1:15" x14ac:dyDescent="0.3">
      <c r="A24" s="25"/>
      <c r="J24" s="26"/>
      <c r="K24" s="26"/>
      <c r="L24" s="26"/>
      <c r="M24" s="26"/>
      <c r="N24" s="26"/>
      <c r="O24" s="26"/>
    </row>
    <row r="25" spans="1:15" x14ac:dyDescent="0.3">
      <c r="A25" s="24" t="s">
        <v>78</v>
      </c>
      <c r="B25" s="24" t="s">
        <v>79</v>
      </c>
      <c r="E25" s="24">
        <v>150</v>
      </c>
      <c r="J25" s="26" t="s">
        <v>80</v>
      </c>
      <c r="K25" s="27" t="s">
        <v>25</v>
      </c>
      <c r="L25" s="26" t="s">
        <v>81</v>
      </c>
      <c r="M25" s="27" t="s">
        <v>25</v>
      </c>
      <c r="N25" s="26"/>
      <c r="O25" s="26"/>
    </row>
    <row r="26" spans="1:15" x14ac:dyDescent="0.3">
      <c r="A26" s="24" t="s">
        <v>82</v>
      </c>
      <c r="B26" s="24" t="s">
        <v>83</v>
      </c>
      <c r="E26" s="24">
        <v>110</v>
      </c>
      <c r="J26" s="26" t="s">
        <v>84</v>
      </c>
      <c r="K26" s="26" t="s">
        <v>85</v>
      </c>
      <c r="L26" s="26" t="s">
        <v>86</v>
      </c>
      <c r="M26" s="26" t="s">
        <v>87</v>
      </c>
      <c r="N26" s="26"/>
      <c r="O26" s="26"/>
    </row>
    <row r="27" spans="1:15" x14ac:dyDescent="0.3">
      <c r="A27" s="24" t="s">
        <v>88</v>
      </c>
      <c r="B27" s="24" t="s">
        <v>89</v>
      </c>
      <c r="E27" s="24">
        <v>80</v>
      </c>
      <c r="J27" s="26" t="s">
        <v>90</v>
      </c>
      <c r="K27" s="26" t="s">
        <v>91</v>
      </c>
      <c r="L27" s="26" t="s">
        <v>92</v>
      </c>
      <c r="M27" s="26" t="s">
        <v>93</v>
      </c>
      <c r="N27" s="26"/>
      <c r="O27" s="26"/>
    </row>
    <row r="28" spans="1:15" x14ac:dyDescent="0.3">
      <c r="A28" s="24" t="s">
        <v>94</v>
      </c>
      <c r="B28" s="24" t="s">
        <v>95</v>
      </c>
      <c r="E28" s="24">
        <v>55</v>
      </c>
      <c r="J28" s="26">
        <v>2.86</v>
      </c>
      <c r="K28" s="27">
        <v>3.99</v>
      </c>
      <c r="L28" s="26">
        <v>2.5</v>
      </c>
      <c r="M28" s="27">
        <v>3.49</v>
      </c>
      <c r="N28" s="26"/>
      <c r="O28" s="26"/>
    </row>
    <row r="29" spans="1:15" x14ac:dyDescent="0.3">
      <c r="A29" s="24" t="s">
        <v>96</v>
      </c>
      <c r="B29" s="24" t="s">
        <v>97</v>
      </c>
      <c r="E29" s="24">
        <v>40</v>
      </c>
      <c r="J29" s="26" t="s">
        <v>98</v>
      </c>
      <c r="K29" s="26" t="s">
        <v>99</v>
      </c>
      <c r="L29" s="26" t="s">
        <v>100</v>
      </c>
      <c r="M29" s="26" t="s">
        <v>52</v>
      </c>
      <c r="N29" s="26"/>
      <c r="O29" s="26"/>
    </row>
    <row r="30" spans="1:15" x14ac:dyDescent="0.3">
      <c r="A30" s="24" t="s">
        <v>101</v>
      </c>
      <c r="B30" s="24" t="s">
        <v>102</v>
      </c>
      <c r="E30" s="24">
        <v>30</v>
      </c>
      <c r="J30" s="26" t="s">
        <v>103</v>
      </c>
      <c r="K30" s="26" t="s">
        <v>104</v>
      </c>
      <c r="L30" s="26" t="s">
        <v>105</v>
      </c>
      <c r="M30" s="26" t="s">
        <v>106</v>
      </c>
      <c r="N30" s="26"/>
      <c r="O30" s="26"/>
    </row>
    <row r="31" spans="1:15" x14ac:dyDescent="0.3">
      <c r="A31" s="24" t="s">
        <v>107</v>
      </c>
      <c r="B31" s="24" t="s">
        <v>108</v>
      </c>
      <c r="E31" s="24">
        <v>20</v>
      </c>
      <c r="J31" s="26" t="s">
        <v>109</v>
      </c>
      <c r="K31" s="26" t="s">
        <v>110</v>
      </c>
      <c r="L31" s="26" t="s">
        <v>111</v>
      </c>
      <c r="M31" s="26" t="s">
        <v>112</v>
      </c>
      <c r="N31" s="26"/>
      <c r="O31" s="26"/>
    </row>
    <row r="32" spans="1:15" x14ac:dyDescent="0.3">
      <c r="J32" s="26"/>
      <c r="K32" s="26"/>
      <c r="L32" s="26"/>
      <c r="M32" s="26"/>
      <c r="N32" s="26"/>
      <c r="O32" s="26"/>
    </row>
    <row r="33" spans="1:15" x14ac:dyDescent="0.3">
      <c r="A33" s="24" t="s">
        <v>113</v>
      </c>
      <c r="B33" s="24" t="s">
        <v>114</v>
      </c>
      <c r="J33" s="26"/>
      <c r="K33" s="26"/>
      <c r="L33" s="26"/>
      <c r="M33" s="26"/>
      <c r="N33" s="26"/>
      <c r="O33" s="26"/>
    </row>
    <row r="34" spans="1:15" x14ac:dyDescent="0.3">
      <c r="A34" s="24" t="s">
        <v>115</v>
      </c>
      <c r="B34" s="24" t="s">
        <v>116</v>
      </c>
      <c r="J34" s="26"/>
      <c r="K34" s="26"/>
      <c r="L34" s="26"/>
      <c r="M34" s="26"/>
      <c r="N34" s="26"/>
      <c r="O34" s="26"/>
    </row>
    <row r="35" spans="1:15" x14ac:dyDescent="0.3">
      <c r="A35" s="24" t="s">
        <v>117</v>
      </c>
      <c r="B35" s="24" t="s">
        <v>118</v>
      </c>
      <c r="J35" s="26"/>
      <c r="K35" s="26"/>
      <c r="L35" s="26"/>
      <c r="M35" s="26"/>
      <c r="N35" s="26"/>
      <c r="O35" s="26"/>
    </row>
    <row r="36" spans="1:15" x14ac:dyDescent="0.3">
      <c r="A36" s="24" t="s">
        <v>119</v>
      </c>
      <c r="B36" s="24" t="s">
        <v>120</v>
      </c>
      <c r="J36" s="26"/>
      <c r="K36" s="26"/>
      <c r="L36" s="26"/>
      <c r="M36" s="26"/>
      <c r="N36" s="26"/>
      <c r="O36" s="26"/>
    </row>
    <row r="37" spans="1:15" x14ac:dyDescent="0.3">
      <c r="A37" s="24" t="s">
        <v>121</v>
      </c>
      <c r="B37" s="24" t="s">
        <v>122</v>
      </c>
      <c r="J37" s="26"/>
      <c r="K37" s="26"/>
      <c r="L37" s="26"/>
      <c r="M37" s="26"/>
      <c r="N37" s="26"/>
      <c r="O37" s="26"/>
    </row>
    <row r="38" spans="1:15" x14ac:dyDescent="0.3">
      <c r="A38" s="24" t="s">
        <v>123</v>
      </c>
      <c r="B38" s="24" t="s">
        <v>124</v>
      </c>
      <c r="J38" s="26"/>
      <c r="K38" s="26"/>
      <c r="L38" s="26"/>
      <c r="M38" s="26"/>
      <c r="N38" s="26"/>
      <c r="O38" s="26"/>
    </row>
    <row r="39" spans="1:15" x14ac:dyDescent="0.3">
      <c r="A39" s="24" t="s">
        <v>125</v>
      </c>
      <c r="B39" s="24" t="s">
        <v>126</v>
      </c>
      <c r="J39" s="26"/>
      <c r="K39" s="26"/>
      <c r="L39" s="26"/>
      <c r="M39" s="26"/>
      <c r="N39" s="26"/>
      <c r="O39" s="26"/>
    </row>
    <row r="40" spans="1:15" x14ac:dyDescent="0.3">
      <c r="A40" s="24" t="s">
        <v>127</v>
      </c>
      <c r="B40" s="24" t="s">
        <v>128</v>
      </c>
      <c r="J40" s="26"/>
      <c r="K40" s="26"/>
      <c r="L40" s="26"/>
      <c r="M40" s="26"/>
      <c r="N40" s="26"/>
      <c r="O40" s="26"/>
    </row>
    <row r="41" spans="1:15" x14ac:dyDescent="0.3">
      <c r="J41" s="26"/>
      <c r="K41" s="26"/>
      <c r="L41" s="26"/>
      <c r="M41" s="26"/>
      <c r="N41" s="26"/>
      <c r="O41" s="26"/>
    </row>
    <row r="42" spans="1:15" x14ac:dyDescent="0.3">
      <c r="A42" s="25" t="s">
        <v>129</v>
      </c>
      <c r="J42" s="26"/>
      <c r="K42" s="26"/>
      <c r="L42" s="26"/>
      <c r="M42" s="26"/>
      <c r="N42" s="26"/>
      <c r="O42" s="26"/>
    </row>
    <row r="43" spans="1:15" x14ac:dyDescent="0.3">
      <c r="A43" s="25"/>
      <c r="J43" s="26"/>
      <c r="K43" s="26"/>
      <c r="L43" s="26"/>
      <c r="M43" s="26"/>
      <c r="N43" s="26"/>
      <c r="O43" s="26"/>
    </row>
    <row r="44" spans="1:15" x14ac:dyDescent="0.3">
      <c r="A44" s="24" t="s">
        <v>130</v>
      </c>
      <c r="B44" s="24" t="s">
        <v>131</v>
      </c>
      <c r="E44" s="24">
        <v>50</v>
      </c>
      <c r="J44" s="26" t="s">
        <v>132</v>
      </c>
      <c r="K44" s="27" t="s">
        <v>25</v>
      </c>
      <c r="L44" s="26" t="s">
        <v>133</v>
      </c>
      <c r="M44" s="27" t="s">
        <v>25</v>
      </c>
      <c r="N44" s="26"/>
      <c r="O44" s="26"/>
    </row>
    <row r="45" spans="1:15" x14ac:dyDescent="0.3">
      <c r="A45" s="24" t="s">
        <v>134</v>
      </c>
      <c r="B45" s="24" t="s">
        <v>135</v>
      </c>
      <c r="E45" s="24">
        <v>42</v>
      </c>
      <c r="J45" s="26" t="s">
        <v>136</v>
      </c>
      <c r="K45" s="26" t="s">
        <v>137</v>
      </c>
      <c r="L45" s="26" t="s">
        <v>138</v>
      </c>
      <c r="M45" s="26" t="s">
        <v>139</v>
      </c>
      <c r="N45" s="26"/>
      <c r="O45" s="26"/>
    </row>
    <row r="46" spans="1:15" x14ac:dyDescent="0.3">
      <c r="A46" s="24" t="s">
        <v>140</v>
      </c>
      <c r="B46" s="24" t="s">
        <v>141</v>
      </c>
      <c r="E46" s="24">
        <v>34</v>
      </c>
      <c r="J46" s="26" t="s">
        <v>142</v>
      </c>
      <c r="K46" s="26" t="s">
        <v>143</v>
      </c>
      <c r="L46" s="26" t="s">
        <v>144</v>
      </c>
      <c r="M46" s="26" t="s">
        <v>145</v>
      </c>
      <c r="N46" s="26"/>
      <c r="O46" s="26"/>
    </row>
    <row r="47" spans="1:15" x14ac:dyDescent="0.3">
      <c r="A47" s="24" t="s">
        <v>146</v>
      </c>
      <c r="B47" s="24" t="s">
        <v>147</v>
      </c>
      <c r="E47" s="24">
        <v>27</v>
      </c>
      <c r="J47" s="26" t="s">
        <v>148</v>
      </c>
      <c r="K47" s="26" t="s">
        <v>149</v>
      </c>
      <c r="L47" s="26" t="s">
        <v>150</v>
      </c>
      <c r="M47" s="26" t="s">
        <v>151</v>
      </c>
      <c r="N47" s="26"/>
      <c r="O47" s="26"/>
    </row>
    <row r="48" spans="1:15" x14ac:dyDescent="0.3">
      <c r="A48" s="24" t="s">
        <v>152</v>
      </c>
      <c r="B48" s="24" t="s">
        <v>153</v>
      </c>
      <c r="E48" s="24">
        <v>22</v>
      </c>
      <c r="J48" s="26" t="s">
        <v>154</v>
      </c>
      <c r="K48" s="26" t="s">
        <v>155</v>
      </c>
      <c r="L48" s="26" t="s">
        <v>156</v>
      </c>
      <c r="M48" s="26" t="s">
        <v>157</v>
      </c>
      <c r="N48" s="26"/>
      <c r="O48" s="26"/>
    </row>
    <row r="49" spans="1:15" x14ac:dyDescent="0.3">
      <c r="A49" s="24" t="s">
        <v>158</v>
      </c>
      <c r="B49" s="24" t="s">
        <v>159</v>
      </c>
      <c r="E49" s="24">
        <v>18</v>
      </c>
      <c r="J49" s="26" t="s">
        <v>160</v>
      </c>
      <c r="K49" s="26" t="s">
        <v>161</v>
      </c>
      <c r="L49" s="26" t="s">
        <v>162</v>
      </c>
      <c r="M49" s="26" t="s">
        <v>163</v>
      </c>
      <c r="N49" s="26"/>
      <c r="O49" s="26"/>
    </row>
    <row r="50" spans="1:15" x14ac:dyDescent="0.3">
      <c r="A50" s="24" t="s">
        <v>164</v>
      </c>
      <c r="B50" s="24" t="s">
        <v>165</v>
      </c>
      <c r="E50" s="24">
        <v>15</v>
      </c>
      <c r="J50" s="26" t="s">
        <v>166</v>
      </c>
      <c r="K50" s="26" t="s">
        <v>167</v>
      </c>
      <c r="L50" s="26" t="s">
        <v>168</v>
      </c>
      <c r="M50" s="26" t="s">
        <v>169</v>
      </c>
      <c r="N50" s="26"/>
      <c r="O50" s="26"/>
    </row>
    <row r="51" spans="1:15" x14ac:dyDescent="0.3">
      <c r="J51" s="26"/>
      <c r="K51" s="26"/>
      <c r="L51" s="26"/>
      <c r="M51" s="26"/>
      <c r="N51" s="26"/>
      <c r="O51" s="26"/>
    </row>
    <row r="52" spans="1:15" x14ac:dyDescent="0.3">
      <c r="A52" s="24" t="s">
        <v>170</v>
      </c>
      <c r="B52" s="24" t="s">
        <v>171</v>
      </c>
      <c r="J52" s="26"/>
      <c r="K52" s="26"/>
      <c r="L52" s="26"/>
      <c r="M52" s="26"/>
      <c r="N52" s="26"/>
      <c r="O52" s="26"/>
    </row>
    <row r="53" spans="1:15" x14ac:dyDescent="0.3">
      <c r="A53" s="24" t="s">
        <v>172</v>
      </c>
      <c r="B53" s="24" t="s">
        <v>173</v>
      </c>
      <c r="J53" s="26"/>
      <c r="K53" s="26"/>
      <c r="L53" s="26"/>
      <c r="M53" s="26"/>
      <c r="N53" s="26"/>
      <c r="O53" s="26"/>
    </row>
    <row r="54" spans="1:15" x14ac:dyDescent="0.3">
      <c r="A54" s="24" t="s">
        <v>174</v>
      </c>
      <c r="B54" s="24" t="s">
        <v>175</v>
      </c>
      <c r="J54" s="26"/>
      <c r="K54" s="26"/>
      <c r="L54" s="26"/>
      <c r="M54" s="26"/>
      <c r="N54" s="26"/>
      <c r="O54" s="26"/>
    </row>
    <row r="55" spans="1:15" x14ac:dyDescent="0.3">
      <c r="A55" s="24" t="s">
        <v>176</v>
      </c>
      <c r="B55" s="24" t="s">
        <v>177</v>
      </c>
      <c r="J55" s="26"/>
      <c r="K55" s="26"/>
      <c r="L55" s="26"/>
      <c r="M55" s="26"/>
      <c r="N55" s="26"/>
      <c r="O55" s="26"/>
    </row>
    <row r="56" spans="1:15" x14ac:dyDescent="0.3">
      <c r="A56" s="24" t="s">
        <v>178</v>
      </c>
      <c r="B56" s="24" t="s">
        <v>179</v>
      </c>
      <c r="J56" s="26"/>
      <c r="K56" s="26"/>
      <c r="L56" s="26"/>
      <c r="M56" s="26"/>
      <c r="N56" s="26"/>
      <c r="O56" s="26"/>
    </row>
    <row r="57" spans="1:15" x14ac:dyDescent="0.3">
      <c r="A57" s="24" t="s">
        <v>180</v>
      </c>
      <c r="B57" s="24" t="s">
        <v>181</v>
      </c>
      <c r="J57" s="26"/>
      <c r="K57" s="26"/>
      <c r="L57" s="26"/>
      <c r="M57" s="26"/>
      <c r="N57" s="26"/>
      <c r="O57" s="26"/>
    </row>
    <row r="58" spans="1:15" x14ac:dyDescent="0.3">
      <c r="A58" s="24" t="s">
        <v>182</v>
      </c>
      <c r="B58" s="24" t="s">
        <v>183</v>
      </c>
      <c r="J58" s="26"/>
      <c r="K58" s="26"/>
      <c r="L58" s="26"/>
      <c r="M58" s="26"/>
      <c r="N58" s="26"/>
      <c r="O58" s="26"/>
    </row>
    <row r="59" spans="1:15" x14ac:dyDescent="0.3">
      <c r="A59" s="24" t="s">
        <v>184</v>
      </c>
      <c r="B59" s="24" t="s">
        <v>185</v>
      </c>
      <c r="J59" s="26"/>
      <c r="K59" s="26"/>
      <c r="L59" s="26"/>
      <c r="M59" s="26"/>
      <c r="N59" s="26"/>
      <c r="O59" s="26"/>
    </row>
    <row r="60" spans="1:15" x14ac:dyDescent="0.3">
      <c r="J60" s="26"/>
      <c r="K60" s="26"/>
      <c r="L60" s="26"/>
      <c r="M60" s="26"/>
      <c r="N60" s="26"/>
      <c r="O60" s="26"/>
    </row>
    <row r="61" spans="1:15" x14ac:dyDescent="0.3">
      <c r="A61" s="25" t="s">
        <v>186</v>
      </c>
      <c r="J61" s="26"/>
      <c r="K61" s="26"/>
      <c r="L61" s="26"/>
      <c r="M61" s="26"/>
      <c r="N61" s="26"/>
      <c r="O61" s="26"/>
    </row>
    <row r="62" spans="1:15" x14ac:dyDescent="0.3">
      <c r="A62" s="25"/>
      <c r="J62" s="26"/>
      <c r="K62" s="26"/>
      <c r="L62" s="26"/>
      <c r="M62" s="26"/>
      <c r="N62" s="26"/>
      <c r="O62" s="26"/>
    </row>
    <row r="63" spans="1:15" x14ac:dyDescent="0.3">
      <c r="A63" s="24" t="s">
        <v>187</v>
      </c>
      <c r="B63" s="24" t="s">
        <v>188</v>
      </c>
      <c r="E63" s="24">
        <v>300</v>
      </c>
      <c r="J63" s="26" t="s">
        <v>189</v>
      </c>
      <c r="K63" s="27" t="s">
        <v>25</v>
      </c>
      <c r="L63" s="26" t="s">
        <v>190</v>
      </c>
      <c r="M63" s="27" t="s">
        <v>25</v>
      </c>
      <c r="N63" s="26"/>
      <c r="O63" s="26"/>
    </row>
    <row r="64" spans="1:15" ht="13.2" customHeight="1" x14ac:dyDescent="0.3">
      <c r="A64" s="24" t="s">
        <v>191</v>
      </c>
      <c r="B64" s="24" t="s">
        <v>192</v>
      </c>
      <c r="E64" s="24">
        <v>200</v>
      </c>
      <c r="J64" s="26" t="s">
        <v>193</v>
      </c>
      <c r="K64" s="26" t="s">
        <v>194</v>
      </c>
      <c r="L64" s="26" t="s">
        <v>195</v>
      </c>
      <c r="M64" s="26" t="s">
        <v>196</v>
      </c>
      <c r="N64" s="26"/>
      <c r="O64" s="26"/>
    </row>
    <row r="65" spans="1:15" x14ac:dyDescent="0.3">
      <c r="A65" s="24" t="s">
        <v>197</v>
      </c>
      <c r="B65" s="24" t="s">
        <v>198</v>
      </c>
      <c r="E65" s="24">
        <v>160</v>
      </c>
      <c r="J65" s="26" t="s">
        <v>199</v>
      </c>
      <c r="K65" s="26" t="s">
        <v>200</v>
      </c>
      <c r="L65" s="26" t="s">
        <v>201</v>
      </c>
      <c r="M65" s="26" t="s">
        <v>202</v>
      </c>
      <c r="N65" s="26"/>
      <c r="O65" s="26"/>
    </row>
    <row r="66" spans="1:15" x14ac:dyDescent="0.3">
      <c r="A66" s="24" t="s">
        <v>203</v>
      </c>
      <c r="B66" s="24" t="s">
        <v>204</v>
      </c>
      <c r="E66" s="24">
        <v>120</v>
      </c>
      <c r="J66" s="26" t="s">
        <v>205</v>
      </c>
      <c r="K66" s="26" t="s">
        <v>206</v>
      </c>
      <c r="L66" s="26" t="s">
        <v>207</v>
      </c>
      <c r="M66" s="26" t="s">
        <v>208</v>
      </c>
      <c r="N66" s="26"/>
      <c r="O66" s="26"/>
    </row>
    <row r="67" spans="1:15" x14ac:dyDescent="0.3">
      <c r="A67" s="24" t="s">
        <v>209</v>
      </c>
      <c r="B67" s="24" t="s">
        <v>210</v>
      </c>
      <c r="E67" s="24">
        <v>90</v>
      </c>
      <c r="J67" s="26" t="s">
        <v>84</v>
      </c>
      <c r="K67" s="26" t="s">
        <v>211</v>
      </c>
      <c r="L67" s="26" t="s">
        <v>86</v>
      </c>
      <c r="M67" s="26" t="s">
        <v>212</v>
      </c>
      <c r="N67" s="26"/>
      <c r="O67" s="26"/>
    </row>
    <row r="68" spans="1:15" x14ac:dyDescent="0.3">
      <c r="A68" s="24" t="s">
        <v>213</v>
      </c>
      <c r="B68" s="24" t="s">
        <v>214</v>
      </c>
      <c r="E68" s="24">
        <v>60</v>
      </c>
      <c r="J68" s="26" t="s">
        <v>215</v>
      </c>
      <c r="K68" s="26" t="s">
        <v>91</v>
      </c>
      <c r="L68" s="26" t="s">
        <v>216</v>
      </c>
      <c r="M68" s="26" t="s">
        <v>93</v>
      </c>
      <c r="N68" s="26"/>
      <c r="O68" s="26"/>
    </row>
    <row r="69" spans="1:15" x14ac:dyDescent="0.3">
      <c r="J69" s="26"/>
      <c r="K69" s="26"/>
      <c r="L69" s="26"/>
      <c r="M69" s="26"/>
      <c r="N69" s="26"/>
      <c r="O69" s="26"/>
    </row>
    <row r="70" spans="1:15" x14ac:dyDescent="0.3">
      <c r="A70" s="24" t="s">
        <v>217</v>
      </c>
      <c r="B70" s="24" t="s">
        <v>218</v>
      </c>
      <c r="J70" s="26"/>
      <c r="K70" s="26"/>
      <c r="L70" s="26"/>
      <c r="M70" s="26"/>
      <c r="N70" s="26"/>
      <c r="O70" s="26"/>
    </row>
    <row r="71" spans="1:15" x14ac:dyDescent="0.3">
      <c r="A71" s="24" t="s">
        <v>219</v>
      </c>
      <c r="B71" s="24" t="s">
        <v>220</v>
      </c>
      <c r="J71" s="26"/>
      <c r="K71" s="26"/>
      <c r="L71" s="26"/>
      <c r="M71" s="26"/>
      <c r="N71" s="26"/>
      <c r="O71" s="26"/>
    </row>
    <row r="72" spans="1:15" x14ac:dyDescent="0.3">
      <c r="A72" s="24" t="s">
        <v>221</v>
      </c>
      <c r="B72" s="24" t="s">
        <v>222</v>
      </c>
      <c r="J72" s="26"/>
      <c r="K72" s="26"/>
      <c r="L72" s="26"/>
      <c r="M72" s="26"/>
      <c r="N72" s="26"/>
      <c r="O72" s="26"/>
    </row>
    <row r="73" spans="1:15" x14ac:dyDescent="0.3">
      <c r="A73" s="24" t="s">
        <v>223</v>
      </c>
      <c r="B73" s="24" t="s">
        <v>224</v>
      </c>
      <c r="J73" s="26"/>
      <c r="K73" s="26"/>
      <c r="L73" s="26"/>
      <c r="M73" s="26"/>
      <c r="N73" s="26"/>
      <c r="O73" s="26"/>
    </row>
    <row r="74" spans="1:15" x14ac:dyDescent="0.3">
      <c r="A74" s="24" t="s">
        <v>225</v>
      </c>
      <c r="B74" s="24" t="s">
        <v>226</v>
      </c>
      <c r="J74" s="26"/>
      <c r="K74" s="26"/>
      <c r="L74" s="26"/>
      <c r="M74" s="26"/>
      <c r="N74" s="26"/>
      <c r="O74" s="26"/>
    </row>
    <row r="75" spans="1:15" x14ac:dyDescent="0.3">
      <c r="A75" s="24" t="s">
        <v>227</v>
      </c>
      <c r="B75" s="24" t="s">
        <v>228</v>
      </c>
      <c r="J75" s="26"/>
      <c r="K75" s="26"/>
      <c r="L75" s="26"/>
      <c r="M75" s="26"/>
      <c r="N75" s="26"/>
      <c r="O75" s="26"/>
    </row>
    <row r="76" spans="1:15" x14ac:dyDescent="0.3">
      <c r="A76" s="24" t="s">
        <v>229</v>
      </c>
      <c r="B76" s="24" t="s">
        <v>230</v>
      </c>
      <c r="J76" s="26"/>
      <c r="K76" s="26"/>
      <c r="L76" s="26"/>
      <c r="M76" s="26"/>
      <c r="N76" s="26"/>
      <c r="O76" s="26"/>
    </row>
    <row r="77" spans="1:15" x14ac:dyDescent="0.3">
      <c r="A77" s="24" t="s">
        <v>231</v>
      </c>
      <c r="B77" s="24" t="s">
        <v>232</v>
      </c>
      <c r="J77" s="26"/>
      <c r="K77" s="26"/>
      <c r="L77" s="26"/>
      <c r="M77" s="26"/>
      <c r="N77" s="26"/>
      <c r="O77" s="26"/>
    </row>
    <row r="78" spans="1:15" x14ac:dyDescent="0.3">
      <c r="J78" s="26"/>
      <c r="K78" s="26"/>
      <c r="L78" s="26"/>
      <c r="M78" s="26"/>
      <c r="N78" s="26"/>
      <c r="O78" s="26"/>
    </row>
    <row r="79" spans="1:15" x14ac:dyDescent="0.3">
      <c r="J79" s="26"/>
      <c r="K79" s="26"/>
      <c r="L79" s="26"/>
      <c r="M79" s="26"/>
      <c r="N79" s="26"/>
      <c r="O79" s="26"/>
    </row>
    <row r="80" spans="1:15" x14ac:dyDescent="0.3">
      <c r="J80" s="26"/>
      <c r="K80" s="26"/>
      <c r="L80" s="26"/>
      <c r="M80" s="26"/>
      <c r="N80" s="26"/>
      <c r="O80" s="26"/>
    </row>
    <row r="81" spans="10:15" x14ac:dyDescent="0.3">
      <c r="J81" s="26"/>
      <c r="K81" s="26"/>
      <c r="L81" s="26"/>
      <c r="M81" s="26"/>
      <c r="N81" s="26"/>
      <c r="O81" s="26"/>
    </row>
    <row r="82" spans="10:15" x14ac:dyDescent="0.3">
      <c r="J82" s="26"/>
      <c r="K82" s="26"/>
      <c r="L82" s="26"/>
      <c r="M82" s="26"/>
      <c r="N82" s="26"/>
      <c r="O82" s="26"/>
    </row>
    <row r="83" spans="10:15" x14ac:dyDescent="0.3">
      <c r="J83" s="26"/>
      <c r="K83" s="26"/>
      <c r="L83" s="26"/>
      <c r="M83" s="26"/>
      <c r="N83" s="26"/>
      <c r="O83" s="26"/>
    </row>
    <row r="84" spans="10:15" x14ac:dyDescent="0.3">
      <c r="J84" s="26"/>
      <c r="K84" s="26"/>
      <c r="L84" s="26"/>
      <c r="M84" s="26"/>
      <c r="N84" s="26"/>
      <c r="O84" s="26"/>
    </row>
    <row r="85" spans="10:15" x14ac:dyDescent="0.3">
      <c r="J85" s="26"/>
      <c r="K85" s="26"/>
      <c r="L85" s="26"/>
      <c r="M85" s="26"/>
      <c r="N85" s="26"/>
      <c r="O85" s="26"/>
    </row>
    <row r="86" spans="10:15" x14ac:dyDescent="0.3">
      <c r="J86" s="26"/>
      <c r="K86" s="26"/>
      <c r="L86" s="26"/>
      <c r="M86" s="26"/>
      <c r="N86" s="26"/>
      <c r="O86" s="26"/>
    </row>
    <row r="87" spans="10:15" x14ac:dyDescent="0.3">
      <c r="J87" s="26"/>
      <c r="K87" s="26"/>
      <c r="L87" s="26"/>
      <c r="M87" s="26"/>
      <c r="N87" s="26"/>
      <c r="O87" s="26"/>
    </row>
    <row r="88" spans="10:15" x14ac:dyDescent="0.3">
      <c r="J88" s="26"/>
      <c r="K88" s="26"/>
      <c r="L88" s="26"/>
      <c r="M88" s="26"/>
      <c r="N88" s="26"/>
      <c r="O88" s="26"/>
    </row>
    <row r="89" spans="10:15" x14ac:dyDescent="0.3">
      <c r="J89" s="26"/>
      <c r="K89" s="26"/>
      <c r="L89" s="26"/>
      <c r="M89" s="26"/>
      <c r="N89" s="26"/>
      <c r="O89" s="26"/>
    </row>
    <row r="90" spans="10:15" x14ac:dyDescent="0.3">
      <c r="J90" s="26"/>
      <c r="K90" s="26"/>
      <c r="L90" s="26"/>
      <c r="M90" s="26"/>
      <c r="N90" s="26"/>
      <c r="O90" s="26"/>
    </row>
    <row r="91" spans="10:15" x14ac:dyDescent="0.3">
      <c r="J91" s="26"/>
      <c r="K91" s="26"/>
      <c r="L91" s="26"/>
      <c r="M91" s="26"/>
      <c r="N91" s="26"/>
      <c r="O91" s="26"/>
    </row>
    <row r="92" spans="10:15" x14ac:dyDescent="0.3">
      <c r="J92" s="26"/>
      <c r="K92" s="26"/>
      <c r="L92" s="26"/>
      <c r="M92" s="26"/>
      <c r="N92" s="26"/>
      <c r="O92" s="26"/>
    </row>
    <row r="93" spans="10:15" x14ac:dyDescent="0.3">
      <c r="J93" s="26"/>
      <c r="K93" s="26"/>
      <c r="L93" s="26"/>
      <c r="M93" s="26"/>
      <c r="N93" s="26"/>
      <c r="O93" s="26"/>
    </row>
    <row r="94" spans="10:15" x14ac:dyDescent="0.3">
      <c r="J94" s="26"/>
      <c r="K94" s="26"/>
      <c r="L94" s="26"/>
      <c r="M94" s="26"/>
      <c r="N94" s="26"/>
      <c r="O94" s="26"/>
    </row>
    <row r="95" spans="10:15" x14ac:dyDescent="0.3">
      <c r="J95" s="26"/>
      <c r="K95" s="26"/>
      <c r="L95" s="26"/>
      <c r="M95" s="26"/>
      <c r="N95" s="26"/>
      <c r="O95" s="26"/>
    </row>
    <row r="96" spans="10:15" x14ac:dyDescent="0.3">
      <c r="J96" s="26"/>
      <c r="K96" s="26"/>
      <c r="L96" s="26"/>
      <c r="M96" s="26"/>
      <c r="N96" s="26"/>
      <c r="O96" s="26"/>
    </row>
    <row r="97" spans="10:15" x14ac:dyDescent="0.3">
      <c r="J97" s="26"/>
      <c r="K97" s="26"/>
      <c r="L97" s="26"/>
      <c r="M97" s="26"/>
      <c r="N97" s="26"/>
      <c r="O97" s="26"/>
    </row>
    <row r="98" spans="10:15" x14ac:dyDescent="0.3">
      <c r="J98" s="26"/>
      <c r="K98" s="26"/>
      <c r="L98" s="26"/>
      <c r="M98" s="26"/>
      <c r="N98" s="26"/>
      <c r="O98" s="26"/>
    </row>
    <row r="99" spans="10:15" x14ac:dyDescent="0.3">
      <c r="J99" s="26"/>
      <c r="K99" s="26"/>
      <c r="L99" s="26"/>
      <c r="M99" s="26"/>
      <c r="N99" s="26"/>
      <c r="O99" s="26"/>
    </row>
    <row r="100" spans="10:15" x14ac:dyDescent="0.3">
      <c r="J100" s="26"/>
      <c r="K100" s="26"/>
      <c r="L100" s="26"/>
      <c r="M100" s="26"/>
      <c r="N100" s="26"/>
      <c r="O100" s="26"/>
    </row>
    <row r="101" spans="10:15" x14ac:dyDescent="0.3">
      <c r="J101" s="26"/>
      <c r="K101" s="26"/>
      <c r="L101" s="26"/>
      <c r="M101" s="26"/>
      <c r="N101" s="26"/>
      <c r="O101" s="26"/>
    </row>
    <row r="102" spans="10:15" x14ac:dyDescent="0.3">
      <c r="J102" s="26"/>
      <c r="K102" s="26"/>
      <c r="L102" s="26"/>
      <c r="M102" s="26"/>
      <c r="N102" s="26"/>
      <c r="O102" s="26"/>
    </row>
    <row r="103" spans="10:15" x14ac:dyDescent="0.3">
      <c r="J103" s="26"/>
      <c r="K103" s="26"/>
      <c r="L103" s="26"/>
      <c r="M103" s="26"/>
      <c r="N103" s="26"/>
      <c r="O103" s="26"/>
    </row>
    <row r="104" spans="10:15" x14ac:dyDescent="0.3">
      <c r="J104" s="26"/>
      <c r="K104" s="26"/>
      <c r="L104" s="26"/>
      <c r="M104" s="26"/>
      <c r="N104" s="26"/>
      <c r="O104" s="26"/>
    </row>
    <row r="105" spans="10:15" x14ac:dyDescent="0.3">
      <c r="J105" s="26"/>
      <c r="K105" s="26"/>
      <c r="L105" s="26"/>
      <c r="M105" s="26"/>
      <c r="N105" s="26"/>
      <c r="O105" s="26"/>
    </row>
    <row r="106" spans="10:15" x14ac:dyDescent="0.3">
      <c r="J106" s="26"/>
      <c r="K106" s="26"/>
      <c r="L106" s="26"/>
      <c r="M106" s="26"/>
      <c r="N106" s="26"/>
      <c r="O106" s="26"/>
    </row>
    <row r="107" spans="10:15" x14ac:dyDescent="0.3">
      <c r="J107" s="26"/>
      <c r="K107" s="26"/>
      <c r="L107" s="26"/>
      <c r="M107" s="26"/>
      <c r="N107" s="26"/>
      <c r="O107" s="26"/>
    </row>
    <row r="108" spans="10:15" x14ac:dyDescent="0.3">
      <c r="J108" s="26"/>
      <c r="K108" s="26"/>
      <c r="L108" s="26"/>
      <c r="M108" s="26"/>
      <c r="N108" s="26"/>
      <c r="O108" s="26"/>
    </row>
    <row r="109" spans="10:15" x14ac:dyDescent="0.3">
      <c r="J109" s="26"/>
      <c r="K109" s="26"/>
      <c r="L109" s="26"/>
      <c r="M109" s="26"/>
      <c r="N109" s="26"/>
      <c r="O109" s="26"/>
    </row>
    <row r="110" spans="10:15" x14ac:dyDescent="0.3">
      <c r="J110" s="26"/>
      <c r="K110" s="26"/>
      <c r="L110" s="26"/>
      <c r="M110" s="26"/>
      <c r="N110" s="26"/>
      <c r="O110" s="26"/>
    </row>
    <row r="111" spans="10:15" x14ac:dyDescent="0.3">
      <c r="J111" s="26"/>
      <c r="K111" s="26"/>
      <c r="L111" s="26"/>
      <c r="M111" s="26"/>
      <c r="N111" s="26"/>
      <c r="O111" s="26"/>
    </row>
    <row r="112" spans="10:15" x14ac:dyDescent="0.3">
      <c r="J112" s="26"/>
      <c r="K112" s="26"/>
      <c r="L112" s="26"/>
      <c r="M112" s="26"/>
      <c r="N112" s="26"/>
      <c r="O112" s="26"/>
    </row>
    <row r="113" spans="10:15" x14ac:dyDescent="0.3">
      <c r="J113" s="26"/>
      <c r="K113" s="26"/>
      <c r="L113" s="26"/>
      <c r="M113" s="26"/>
      <c r="N113" s="26"/>
      <c r="O113" s="26"/>
    </row>
    <row r="114" spans="10:15" x14ac:dyDescent="0.3">
      <c r="J114" s="26"/>
      <c r="K114" s="26"/>
      <c r="L114" s="26"/>
      <c r="M114" s="26"/>
      <c r="N114" s="26"/>
      <c r="O114" s="26"/>
    </row>
    <row r="115" spans="10:15" x14ac:dyDescent="0.3">
      <c r="J115" s="26"/>
      <c r="K115" s="26"/>
      <c r="L115" s="26"/>
      <c r="M115" s="26"/>
      <c r="N115" s="26"/>
      <c r="O115" s="26"/>
    </row>
    <row r="116" spans="10:15" x14ac:dyDescent="0.3">
      <c r="J116" s="26"/>
      <c r="K116" s="26"/>
      <c r="L116" s="26"/>
      <c r="M116" s="26"/>
      <c r="N116" s="26"/>
      <c r="O116" s="26"/>
    </row>
    <row r="117" spans="10:15" x14ac:dyDescent="0.3">
      <c r="J117" s="26"/>
      <c r="K117" s="26"/>
      <c r="L117" s="26"/>
      <c r="M117" s="26"/>
      <c r="N117" s="26"/>
      <c r="O117" s="26"/>
    </row>
    <row r="118" spans="10:15" x14ac:dyDescent="0.3">
      <c r="J118" s="26"/>
      <c r="K118" s="26"/>
      <c r="L118" s="26"/>
      <c r="M118" s="26"/>
      <c r="N118" s="26"/>
      <c r="O118" s="26"/>
    </row>
    <row r="119" spans="10:15" x14ac:dyDescent="0.3">
      <c r="J119" s="26"/>
      <c r="K119" s="26"/>
      <c r="L119" s="26"/>
      <c r="M119" s="26"/>
      <c r="N119" s="26"/>
      <c r="O119" s="26"/>
    </row>
    <row r="120" spans="10:15" x14ac:dyDescent="0.3">
      <c r="J120" s="26"/>
      <c r="K120" s="26"/>
      <c r="L120" s="26"/>
      <c r="M120" s="26"/>
      <c r="N120" s="26"/>
      <c r="O120" s="26"/>
    </row>
    <row r="121" spans="10:15" x14ac:dyDescent="0.3">
      <c r="J121" s="26"/>
      <c r="K121" s="26"/>
      <c r="L121" s="26"/>
      <c r="M121" s="26"/>
      <c r="N121" s="26"/>
      <c r="O121" s="26"/>
    </row>
    <row r="122" spans="10:15" x14ac:dyDescent="0.3">
      <c r="J122" s="26"/>
      <c r="K122" s="26"/>
      <c r="L122" s="26"/>
      <c r="M122" s="26"/>
      <c r="N122" s="26"/>
      <c r="O122" s="26"/>
    </row>
    <row r="123" spans="10:15" x14ac:dyDescent="0.3">
      <c r="J123" s="26"/>
      <c r="K123" s="26"/>
      <c r="L123" s="26"/>
      <c r="M123" s="26"/>
      <c r="N123" s="26"/>
      <c r="O123" s="26"/>
    </row>
    <row r="124" spans="10:15" x14ac:dyDescent="0.3">
      <c r="J124" s="26"/>
      <c r="K124" s="26"/>
      <c r="L124" s="26"/>
      <c r="M124" s="26"/>
      <c r="N124" s="26"/>
      <c r="O124" s="26"/>
    </row>
    <row r="125" spans="10:15" x14ac:dyDescent="0.3">
      <c r="J125" s="26"/>
      <c r="K125" s="26"/>
      <c r="L125" s="26"/>
      <c r="M125" s="26"/>
      <c r="N125" s="26"/>
      <c r="O125" s="26"/>
    </row>
    <row r="126" spans="10:15" x14ac:dyDescent="0.3">
      <c r="J126" s="26"/>
      <c r="K126" s="26"/>
      <c r="L126" s="26"/>
      <c r="M126" s="26"/>
      <c r="N126" s="26"/>
      <c r="O126" s="26"/>
    </row>
    <row r="127" spans="10:15" x14ac:dyDescent="0.3">
      <c r="J127" s="26"/>
      <c r="K127" s="26"/>
      <c r="L127" s="26"/>
      <c r="M127" s="26"/>
      <c r="N127" s="26"/>
      <c r="O127" s="26"/>
    </row>
    <row r="128" spans="10:15" x14ac:dyDescent="0.3">
      <c r="J128" s="26"/>
      <c r="K128" s="26"/>
      <c r="L128" s="26"/>
      <c r="M128" s="26"/>
      <c r="N128" s="26"/>
      <c r="O128" s="26"/>
    </row>
    <row r="129" spans="10:15" x14ac:dyDescent="0.3">
      <c r="J129" s="26"/>
      <c r="K129" s="26"/>
      <c r="L129" s="26"/>
      <c r="M129" s="26"/>
      <c r="N129" s="26"/>
      <c r="O129" s="26"/>
    </row>
    <row r="130" spans="10:15" x14ac:dyDescent="0.3">
      <c r="J130" s="26"/>
      <c r="K130" s="26"/>
      <c r="L130" s="26"/>
      <c r="M130" s="26"/>
      <c r="N130" s="26"/>
      <c r="O130" s="26"/>
    </row>
    <row r="131" spans="10:15" x14ac:dyDescent="0.3">
      <c r="J131" s="26"/>
      <c r="K131" s="26"/>
      <c r="L131" s="26"/>
      <c r="M131" s="26"/>
      <c r="N131" s="26"/>
      <c r="O131" s="26"/>
    </row>
    <row r="132" spans="10:15" x14ac:dyDescent="0.3">
      <c r="J132" s="26"/>
      <c r="K132" s="26"/>
      <c r="L132" s="26"/>
      <c r="M132" s="26"/>
      <c r="N132" s="26"/>
      <c r="O132" s="26"/>
    </row>
    <row r="133" spans="10:15" x14ac:dyDescent="0.3">
      <c r="J133" s="26"/>
      <c r="K133" s="26"/>
      <c r="L133" s="26"/>
      <c r="M133" s="26"/>
      <c r="N133" s="26"/>
      <c r="O133" s="26"/>
    </row>
    <row r="134" spans="10:15" x14ac:dyDescent="0.3">
      <c r="J134" s="26"/>
      <c r="K134" s="26"/>
      <c r="L134" s="26"/>
      <c r="M134" s="26"/>
      <c r="N134" s="26"/>
      <c r="O134" s="26"/>
    </row>
    <row r="135" spans="10:15" x14ac:dyDescent="0.3">
      <c r="J135" s="26"/>
      <c r="K135" s="26"/>
      <c r="L135" s="26"/>
      <c r="M135" s="26"/>
      <c r="N135" s="26"/>
      <c r="O135" s="26"/>
    </row>
    <row r="136" spans="10:15" x14ac:dyDescent="0.3">
      <c r="J136" s="26"/>
      <c r="K136" s="26"/>
      <c r="L136" s="26"/>
      <c r="M136" s="26"/>
      <c r="N136" s="26"/>
      <c r="O136" s="26"/>
    </row>
    <row r="137" spans="10:15" x14ac:dyDescent="0.3">
      <c r="J137" s="26"/>
      <c r="K137" s="26"/>
      <c r="L137" s="26"/>
      <c r="M137" s="26"/>
      <c r="N137" s="26"/>
      <c r="O137" s="26"/>
    </row>
    <row r="138" spans="10:15" x14ac:dyDescent="0.3">
      <c r="J138" s="26"/>
      <c r="K138" s="26"/>
      <c r="L138" s="26"/>
      <c r="M138" s="26"/>
      <c r="N138" s="26"/>
      <c r="O138" s="26"/>
    </row>
    <row r="139" spans="10:15" x14ac:dyDescent="0.3">
      <c r="J139" s="26"/>
      <c r="K139" s="26"/>
      <c r="L139" s="26"/>
      <c r="M139" s="26"/>
      <c r="N139" s="26"/>
      <c r="O139" s="26"/>
    </row>
    <row r="140" spans="10:15" x14ac:dyDescent="0.3">
      <c r="J140" s="26"/>
      <c r="K140" s="26"/>
      <c r="L140" s="26"/>
      <c r="M140" s="26"/>
      <c r="N140" s="26"/>
      <c r="O140" s="26"/>
    </row>
    <row r="141" spans="10:15" x14ac:dyDescent="0.3">
      <c r="J141" s="26"/>
      <c r="K141" s="26"/>
      <c r="L141" s="26"/>
      <c r="M141" s="26"/>
      <c r="N141" s="26"/>
      <c r="O141" s="26"/>
    </row>
    <row r="142" spans="10:15" x14ac:dyDescent="0.3">
      <c r="J142" s="26"/>
      <c r="K142" s="26"/>
      <c r="L142" s="26"/>
      <c r="M142" s="26"/>
      <c r="N142" s="26"/>
      <c r="O142" s="26"/>
    </row>
    <row r="143" spans="10:15" x14ac:dyDescent="0.3">
      <c r="J143" s="26"/>
      <c r="K143" s="26"/>
      <c r="L143" s="26"/>
      <c r="M143" s="26"/>
      <c r="N143" s="26"/>
      <c r="O143" s="26"/>
    </row>
    <row r="144" spans="10:15" x14ac:dyDescent="0.3">
      <c r="J144" s="26"/>
      <c r="K144" s="26"/>
      <c r="L144" s="26"/>
      <c r="M144" s="26"/>
      <c r="N144" s="26"/>
      <c r="O144" s="26"/>
    </row>
    <row r="145" spans="10:15" x14ac:dyDescent="0.3">
      <c r="J145" s="26"/>
      <c r="K145" s="26"/>
      <c r="L145" s="26"/>
      <c r="M145" s="26"/>
      <c r="N145" s="26"/>
      <c r="O145" s="26"/>
    </row>
    <row r="146" spans="10:15" x14ac:dyDescent="0.3">
      <c r="J146" s="26"/>
      <c r="K146" s="26"/>
      <c r="L146" s="26"/>
      <c r="M146" s="26"/>
      <c r="N146" s="26"/>
      <c r="O146" s="26"/>
    </row>
    <row r="147" spans="10:15" x14ac:dyDescent="0.3">
      <c r="J147" s="26"/>
      <c r="K147" s="26"/>
      <c r="L147" s="26"/>
      <c r="M147" s="26"/>
      <c r="N147" s="26"/>
      <c r="O147" s="26"/>
    </row>
    <row r="148" spans="10:15" x14ac:dyDescent="0.3">
      <c r="J148" s="26"/>
      <c r="K148" s="26"/>
      <c r="L148" s="26"/>
      <c r="M148" s="26"/>
      <c r="N148" s="26"/>
      <c r="O148" s="26"/>
    </row>
    <row r="149" spans="10:15" x14ac:dyDescent="0.3">
      <c r="J149" s="26"/>
      <c r="K149" s="26"/>
      <c r="L149" s="26"/>
      <c r="M149" s="26"/>
      <c r="N149" s="26"/>
      <c r="O149" s="26"/>
    </row>
    <row r="150" spans="10:15" x14ac:dyDescent="0.3">
      <c r="J150" s="26"/>
      <c r="K150" s="26"/>
      <c r="L150" s="26"/>
      <c r="M150" s="26"/>
      <c r="N150" s="26"/>
      <c r="O150" s="26"/>
    </row>
    <row r="151" spans="10:15" x14ac:dyDescent="0.3">
      <c r="J151" s="26"/>
      <c r="K151" s="26"/>
      <c r="L151" s="26"/>
      <c r="M151" s="26"/>
      <c r="N151" s="26"/>
      <c r="O151" s="26"/>
    </row>
    <row r="152" spans="10:15" x14ac:dyDescent="0.3">
      <c r="J152" s="26"/>
      <c r="K152" s="26"/>
      <c r="L152" s="26"/>
      <c r="M152" s="26"/>
      <c r="N152" s="26"/>
      <c r="O152" s="26"/>
    </row>
    <row r="153" spans="10:15" x14ac:dyDescent="0.3">
      <c r="J153" s="26"/>
      <c r="K153" s="26"/>
      <c r="L153" s="26"/>
      <c r="M153" s="26"/>
      <c r="N153" s="26"/>
      <c r="O153" s="26"/>
    </row>
    <row r="154" spans="10:15" x14ac:dyDescent="0.3">
      <c r="J154" s="26"/>
      <c r="K154" s="26"/>
      <c r="L154" s="26"/>
      <c r="M154" s="26"/>
      <c r="N154" s="26"/>
      <c r="O154" s="26"/>
    </row>
    <row r="155" spans="10:15" x14ac:dyDescent="0.3">
      <c r="J155" s="26"/>
      <c r="K155" s="26"/>
      <c r="L155" s="26"/>
      <c r="M155" s="26"/>
      <c r="N155" s="26"/>
      <c r="O155" s="26"/>
    </row>
    <row r="156" spans="10:15" x14ac:dyDescent="0.3">
      <c r="J156" s="26"/>
      <c r="K156" s="26"/>
      <c r="L156" s="26"/>
      <c r="M156" s="26"/>
      <c r="N156" s="26"/>
      <c r="O156" s="26"/>
    </row>
    <row r="157" spans="10:15" x14ac:dyDescent="0.3">
      <c r="J157" s="26"/>
      <c r="K157" s="26"/>
      <c r="L157" s="26"/>
      <c r="M157" s="26"/>
      <c r="N157" s="26"/>
      <c r="O157" s="26"/>
    </row>
    <row r="158" spans="10:15" x14ac:dyDescent="0.3">
      <c r="J158" s="26"/>
      <c r="K158" s="26"/>
      <c r="L158" s="26"/>
      <c r="M158" s="26"/>
      <c r="N158" s="26"/>
      <c r="O158" s="26"/>
    </row>
    <row r="159" spans="10:15" x14ac:dyDescent="0.3">
      <c r="J159" s="26"/>
      <c r="K159" s="26"/>
      <c r="L159" s="26"/>
      <c r="M159" s="26"/>
      <c r="N159" s="26"/>
      <c r="O159" s="26"/>
    </row>
    <row r="160" spans="10:15" x14ac:dyDescent="0.3">
      <c r="J160" s="26"/>
      <c r="K160" s="26"/>
      <c r="L160" s="26"/>
      <c r="M160" s="26"/>
      <c r="N160" s="26"/>
      <c r="O160" s="26"/>
    </row>
    <row r="161" spans="10:15" x14ac:dyDescent="0.3">
      <c r="J161" s="26"/>
      <c r="K161" s="26"/>
      <c r="L161" s="26"/>
      <c r="M161" s="26"/>
      <c r="N161" s="26"/>
      <c r="O161" s="26"/>
    </row>
    <row r="162" spans="10:15" x14ac:dyDescent="0.3">
      <c r="J162" s="26"/>
      <c r="K162" s="26"/>
      <c r="L162" s="26"/>
      <c r="M162" s="26"/>
      <c r="N162" s="26"/>
      <c r="O162" s="26"/>
    </row>
    <row r="163" spans="10:15" x14ac:dyDescent="0.3">
      <c r="J163" s="26"/>
      <c r="K163" s="26"/>
      <c r="L163" s="26"/>
      <c r="M163" s="26"/>
      <c r="N163" s="26"/>
      <c r="O163" s="26"/>
    </row>
    <row r="164" spans="10:15" x14ac:dyDescent="0.3">
      <c r="J164" s="26"/>
      <c r="K164" s="26"/>
      <c r="L164" s="26"/>
      <c r="M164" s="26"/>
      <c r="N164" s="26"/>
      <c r="O164" s="26"/>
    </row>
    <row r="165" spans="10:15" x14ac:dyDescent="0.3">
      <c r="J165" s="26"/>
      <c r="K165" s="26"/>
      <c r="L165" s="26"/>
      <c r="M165" s="26"/>
      <c r="N165" s="26"/>
      <c r="O165" s="26"/>
    </row>
    <row r="166" spans="10:15" x14ac:dyDescent="0.3">
      <c r="J166" s="26"/>
      <c r="K166" s="26"/>
      <c r="L166" s="26"/>
      <c r="M166" s="26"/>
      <c r="N166" s="26"/>
      <c r="O166" s="26"/>
    </row>
    <row r="167" spans="10:15" x14ac:dyDescent="0.3">
      <c r="J167" s="26"/>
      <c r="K167" s="26"/>
      <c r="L167" s="26"/>
      <c r="M167" s="26"/>
      <c r="N167" s="26"/>
      <c r="O167" s="26"/>
    </row>
    <row r="168" spans="10:15" x14ac:dyDescent="0.3">
      <c r="J168" s="26"/>
      <c r="K168" s="26"/>
      <c r="L168" s="26"/>
      <c r="M168" s="26"/>
      <c r="N168" s="26"/>
      <c r="O168" s="26"/>
    </row>
    <row r="169" spans="10:15" x14ac:dyDescent="0.3">
      <c r="J169" s="26"/>
      <c r="K169" s="26"/>
      <c r="L169" s="26"/>
      <c r="M169" s="26"/>
      <c r="N169" s="26"/>
      <c r="O169" s="26"/>
    </row>
    <row r="170" spans="10:15" x14ac:dyDescent="0.3">
      <c r="J170" s="26"/>
      <c r="K170" s="26"/>
      <c r="L170" s="26"/>
      <c r="M170" s="26"/>
      <c r="N170" s="26"/>
      <c r="O170" s="26"/>
    </row>
    <row r="171" spans="10:15" x14ac:dyDescent="0.3">
      <c r="J171" s="26"/>
      <c r="K171" s="26"/>
      <c r="L171" s="26"/>
      <c r="M171" s="26"/>
      <c r="N171" s="26"/>
      <c r="O171" s="26"/>
    </row>
    <row r="172" spans="10:15" x14ac:dyDescent="0.3">
      <c r="J172" s="26"/>
      <c r="K172" s="26"/>
      <c r="L172" s="26"/>
      <c r="M172" s="26"/>
      <c r="N172" s="26"/>
      <c r="O172" s="26"/>
    </row>
    <row r="173" spans="10:15" x14ac:dyDescent="0.3">
      <c r="J173" s="26"/>
      <c r="K173" s="26"/>
      <c r="L173" s="26"/>
      <c r="M173" s="26"/>
      <c r="N173" s="26"/>
      <c r="O173" s="26"/>
    </row>
    <row r="174" spans="10:15" x14ac:dyDescent="0.3">
      <c r="J174" s="26"/>
      <c r="K174" s="26"/>
      <c r="L174" s="26"/>
      <c r="M174" s="26"/>
      <c r="N174" s="26"/>
      <c r="O174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2017-09-25T11:47:52Z</cp:lastPrinted>
  <dcterms:created xsi:type="dcterms:W3CDTF">2015-10-19T18:04:33Z</dcterms:created>
  <dcterms:modified xsi:type="dcterms:W3CDTF">2017-12-07T10:49:49Z</dcterms:modified>
</cp:coreProperties>
</file>