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BAND  KB\"/>
    </mc:Choice>
  </mc:AlternateContent>
  <bookViews>
    <workbookView xWindow="0" yWindow="0" windowWidth="20490" windowHeight="7755"/>
  </bookViews>
  <sheets>
    <sheet name="VW 2 poul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H45" i="1"/>
  <c r="L44" i="1"/>
  <c r="H44" i="1"/>
  <c r="E36" i="1"/>
  <c r="G34" i="1"/>
  <c r="G30" i="1"/>
  <c r="C30" i="1"/>
  <c r="G29" i="1"/>
  <c r="C29" i="1"/>
  <c r="G28" i="1"/>
  <c r="C28" i="1"/>
  <c r="G27" i="1"/>
  <c r="C27" i="1"/>
  <c r="M25" i="1"/>
  <c r="D24" i="1"/>
  <c r="G21" i="1"/>
  <c r="G15" i="1"/>
  <c r="C15" i="1"/>
  <c r="G14" i="1"/>
  <c r="C14" i="1"/>
  <c r="G13" i="1"/>
  <c r="C13" i="1"/>
  <c r="M11" i="1"/>
  <c r="D10" i="1"/>
  <c r="I7" i="1"/>
</calcChain>
</file>

<file path=xl/sharedStrings.xml><?xml version="1.0" encoding="utf-8"?>
<sst xmlns="http://schemas.openxmlformats.org/spreadsheetml/2006/main" count="63" uniqueCount="59">
  <si>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</si>
  <si>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</si>
  <si>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</si>
  <si>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</si>
  <si>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</si>
  <si>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 - voorwedstrijden .</t>
  </si>
  <si>
    <t>3bak</t>
  </si>
  <si>
    <t xml:space="preserve">Poule 1 </t>
  </si>
  <si>
    <t>vg02</t>
  </si>
  <si>
    <t>di. 3 en wo. 4 feb. 2015</t>
  </si>
  <si>
    <t>om 19u00</t>
  </si>
  <si>
    <t>wed 1</t>
  </si>
  <si>
    <t xml:space="preserve"> 2 - 3</t>
  </si>
  <si>
    <t>wed 2</t>
  </si>
  <si>
    <t>1 - verl. Wedstr. 1</t>
  </si>
  <si>
    <t>wed 3</t>
  </si>
  <si>
    <t>1 - winn. Wedstr 1</t>
  </si>
  <si>
    <t>Na klassement .</t>
  </si>
  <si>
    <t>wed 4</t>
  </si>
  <si>
    <t>2de - 3de</t>
  </si>
  <si>
    <t>wed 5</t>
  </si>
  <si>
    <t>1ste - verl. Wed 4</t>
  </si>
  <si>
    <t>wed 6</t>
  </si>
  <si>
    <t>1ste - winn.wed 4</t>
  </si>
  <si>
    <t>Wedstrijdleiding :</t>
  </si>
  <si>
    <t>of afgevaardigde</t>
  </si>
  <si>
    <t>sb02</t>
  </si>
  <si>
    <t>Poule 2</t>
  </si>
  <si>
    <t>vg19</t>
  </si>
  <si>
    <t>za. 7 en zo. 8 feb. 2015</t>
  </si>
  <si>
    <t>om 14u00</t>
  </si>
  <si>
    <t>1  -  4</t>
  </si>
  <si>
    <t xml:space="preserve"> 2  -  3</t>
  </si>
  <si>
    <t>V 1 - W 2</t>
  </si>
  <si>
    <t>V 2 - W 1</t>
  </si>
  <si>
    <t>V 1 - V 2</t>
  </si>
  <si>
    <t>W 1 - W 2</t>
  </si>
  <si>
    <t>NA KLASSEMENT :</t>
  </si>
  <si>
    <t>1ste - 4de          2de - 3de</t>
  </si>
  <si>
    <t>sb19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</si>
  <si>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</si>
  <si>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</si>
  <si>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</si>
  <si>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</si>
  <si>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</si>
  <si>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</si>
  <si>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</si>
  <si>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</si>
  <si>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</si>
  <si>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</si>
  <si>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</si>
  <si>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</si>
  <si>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t>Deze kalender is overgemaakt aan  :</t>
  </si>
  <si>
    <t>CJSM</t>
  </si>
  <si>
    <t>op</t>
  </si>
  <si>
    <t>23 jan.</t>
  </si>
  <si>
    <t xml:space="preserve">Verzamelbladen binnen 24 uur bij  DSB MEULEMAN Rudy </t>
  </si>
  <si>
    <t>per e-mail :  rudy.meuleman@telenet.be</t>
  </si>
  <si>
    <t>Info kal.   + melding FF    bij de districtsportbestuurder  GSM : 0486 / 36 92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</si>
</sst>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 applyAlignment="1"/>
    <xf numFmtId="0" fontId="1" fillId="0" borderId="0" xfId="0" quotePrefix="1" applyFont="1" applyFill="1" applyBorder="1"/>
    <xf numFmtId="0" fontId="1" fillId="0" borderId="0" xfId="0" applyFont="1" applyFill="1" applyBorder="1"/>
    <xf numFmtId="0" fontId="1" fillId="0" borderId="0" xfId="0" quotePrefix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7" xfId="0" applyFont="1" applyFill="1" applyBorder="1"/>
    <xf numFmtId="0" fontId="0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right"/>
    </xf>
    <xf numFmtId="0" fontId="10" fillId="0" borderId="0" xfId="0" applyFont="1" applyFill="1" applyBorder="1"/>
    <xf numFmtId="2" fontId="9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5" fontId="5" fillId="0" borderId="0" xfId="0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4" fillId="0" borderId="7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47625</xdr:rowOff>
        </xdr:from>
        <xdr:to>
          <xdr:col>13</xdr:col>
          <xdr:colOff>142875</xdr:colOff>
          <xdr:row>57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OORONTWERPEN%20%202014-2015/SWERKMAP%20KALENDERS%202014-2015/KAL%20VW%203e%20band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JANSSENS Rony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3bak</v>
          </cell>
          <cell r="B882" t="str">
            <v>3e klasse bandstoten KB</v>
          </cell>
          <cell r="E882">
            <v>55</v>
          </cell>
          <cell r="G882">
            <v>2.86</v>
          </cell>
          <cell r="I882">
            <v>3.99</v>
          </cell>
          <cell r="K882">
            <v>2.5</v>
          </cell>
          <cell r="M882">
            <v>3.49</v>
          </cell>
        </row>
        <row r="883">
          <cell r="A883" t="str">
            <v>4bak</v>
          </cell>
          <cell r="B883" t="str">
            <v>4e klasse bandstoten KB</v>
          </cell>
          <cell r="E883">
            <v>40</v>
          </cell>
        </row>
        <row r="884">
          <cell r="A884" t="str">
            <v>5bak</v>
          </cell>
          <cell r="B884" t="str">
            <v>5e klasse bandstoten KB</v>
          </cell>
          <cell r="E884">
            <v>30</v>
          </cell>
        </row>
        <row r="885">
          <cell r="A885" t="str">
            <v>6bak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57"/>
  <sheetViews>
    <sheetView tabSelected="1" workbookViewId="0">
      <selection activeCell="V7" sqref="V7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17" ht="12" customHeight="1" x14ac:dyDescent="0.2"/>
    <row r="2" spans="2:17" x14ac:dyDescent="0.2">
      <c r="B2" s="2"/>
      <c r="C2" s="3"/>
      <c r="D2" s="45" t="s">
        <v>0</v>
      </c>
      <c r="E2" s="45"/>
      <c r="F2" s="45"/>
      <c r="G2" s="45"/>
      <c r="H2" s="45"/>
      <c r="I2" s="45"/>
      <c r="J2" s="45"/>
      <c r="K2" s="45"/>
      <c r="L2" s="45"/>
      <c r="M2" s="45"/>
      <c r="N2" s="3"/>
      <c r="O2" s="4"/>
    </row>
    <row r="3" spans="2:17" x14ac:dyDescent="0.2">
      <c r="B3" s="5"/>
      <c r="C3" s="6"/>
      <c r="D3" s="46"/>
      <c r="E3" s="46"/>
      <c r="F3" s="46"/>
      <c r="G3" s="46"/>
      <c r="H3" s="46"/>
      <c r="I3" s="46"/>
      <c r="J3" s="46"/>
      <c r="K3" s="46"/>
      <c r="L3" s="46"/>
      <c r="M3" s="46"/>
      <c r="N3" s="6"/>
      <c r="O3" s="7"/>
    </row>
    <row r="4" spans="2:17" x14ac:dyDescent="0.2">
      <c r="B4" s="5"/>
      <c r="C4" s="6"/>
      <c r="D4" s="47" t="s">
        <v>1</v>
      </c>
      <c r="E4" s="47"/>
      <c r="F4" s="47"/>
      <c r="G4" s="47"/>
      <c r="H4" s="47"/>
      <c r="I4" s="47"/>
      <c r="J4" s="47"/>
      <c r="K4" s="47"/>
      <c r="L4" s="47"/>
      <c r="M4" s="47"/>
      <c r="N4" s="6"/>
      <c r="O4" s="7"/>
    </row>
    <row r="5" spans="2:17" x14ac:dyDescent="0.2">
      <c r="B5" s="5"/>
      <c r="C5" s="6"/>
      <c r="D5" s="48" t="s">
        <v>2</v>
      </c>
      <c r="E5" s="48"/>
      <c r="F5" s="48"/>
      <c r="G5" s="48"/>
      <c r="H5" s="48"/>
      <c r="I5" s="48"/>
      <c r="J5" s="48"/>
      <c r="K5" s="48"/>
      <c r="L5" s="48"/>
      <c r="M5" s="48"/>
      <c r="N5" s="6"/>
      <c r="O5" s="7"/>
    </row>
    <row r="6" spans="2:17" x14ac:dyDescent="0.2">
      <c r="B6" s="5"/>
      <c r="C6" s="6"/>
      <c r="D6" s="49" t="s">
        <v>3</v>
      </c>
      <c r="E6" s="49"/>
      <c r="F6" s="49"/>
      <c r="G6" s="49"/>
      <c r="H6" s="49"/>
      <c r="I6" s="50" t="s">
        <v>4</v>
      </c>
      <c r="J6" s="51"/>
      <c r="K6" s="51"/>
      <c r="L6" s="51"/>
      <c r="M6" s="51"/>
      <c r="N6" s="6"/>
      <c r="O6" s="7"/>
    </row>
    <row r="7" spans="2:17" x14ac:dyDescent="0.2">
      <c r="B7" s="8"/>
      <c r="C7" s="9"/>
      <c r="D7" s="52" t="s">
        <v>5</v>
      </c>
      <c r="E7" s="52"/>
      <c r="F7" s="52"/>
      <c r="G7" s="52"/>
      <c r="H7" s="52"/>
      <c r="I7" s="53" t="str">
        <f>VLOOKUP(Q7,[1]LEDEN!A$1:N$65536,2,FALSE)</f>
        <v>3e klasse bandstoten KB</v>
      </c>
      <c r="J7" s="53"/>
      <c r="K7" s="53"/>
      <c r="L7" s="53"/>
      <c r="M7" s="53"/>
      <c r="N7" s="9"/>
      <c r="O7" s="10"/>
      <c r="Q7" s="11" t="s">
        <v>6</v>
      </c>
    </row>
    <row r="8" spans="2:17" x14ac:dyDescent="0.2">
      <c r="B8" s="12"/>
      <c r="C8" s="6"/>
      <c r="D8" s="13"/>
      <c r="E8" s="13"/>
      <c r="F8" s="13"/>
      <c r="G8" s="13"/>
      <c r="H8" s="13"/>
      <c r="I8" s="14"/>
      <c r="J8" s="14"/>
      <c r="K8" s="14"/>
      <c r="L8" s="14"/>
      <c r="M8" s="14"/>
      <c r="N8" s="6"/>
      <c r="O8" s="6"/>
    </row>
    <row r="9" spans="2:17" ht="13.5" customHeight="1" x14ac:dyDescent="0.2"/>
    <row r="10" spans="2:17" x14ac:dyDescent="0.2">
      <c r="B10" s="15" t="s">
        <v>7</v>
      </c>
      <c r="C10" s="15"/>
      <c r="D10" s="16" t="str">
        <f>VLOOKUP(Q10,[1]LEDEN!A$1:N$65536,2,FALSE)</f>
        <v>B.C. EDELWEISS  café " Trapkes Op " Reibroeckstr 33 9940 Everg</v>
      </c>
      <c r="E10" s="16"/>
      <c r="F10" s="16"/>
      <c r="G10" s="16"/>
      <c r="H10" s="16"/>
      <c r="I10" s="16"/>
      <c r="J10" s="16"/>
      <c r="K10" s="16"/>
      <c r="L10" s="16"/>
      <c r="Q10" s="11" t="s">
        <v>8</v>
      </c>
    </row>
    <row r="11" spans="2:17" x14ac:dyDescent="0.2">
      <c r="B11" s="15"/>
      <c r="C11" s="15"/>
      <c r="D11" s="17" t="s">
        <v>9</v>
      </c>
      <c r="E11" s="17"/>
      <c r="F11" s="17"/>
      <c r="G11" s="17"/>
      <c r="H11" s="17"/>
      <c r="I11" s="17" t="s">
        <v>10</v>
      </c>
      <c r="J11" s="17"/>
      <c r="K11" s="17"/>
      <c r="L11" s="17"/>
      <c r="M11" s="16" t="str">
        <f>VLOOKUP(Q10,[1]LEDEN!A$1:N$65536,11,FALSE)</f>
        <v>tel : 0472 / 64 08 74</v>
      </c>
      <c r="N11" s="16"/>
      <c r="O11" s="16"/>
    </row>
    <row r="12" spans="2:17" x14ac:dyDescent="0.2">
      <c r="B12" s="15"/>
      <c r="C12" s="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5"/>
      <c r="O12" s="15"/>
    </row>
    <row r="13" spans="2:17" x14ac:dyDescent="0.2">
      <c r="B13" s="1">
        <v>9260</v>
      </c>
      <c r="C13" t="str">
        <f>VLOOKUP(B13:B20,[1]LEDEN!A$1:E$65536,2,FALSE)</f>
        <v>VAN HEIRSEELE Roger</v>
      </c>
      <c r="G13" t="str">
        <f>VLOOKUP(B13,[1]LEDEN!A$1:E$65536,3,FALSE)</f>
        <v>ED</v>
      </c>
      <c r="I13" s="18"/>
      <c r="J13" t="s">
        <v>11</v>
      </c>
      <c r="L13" t="s">
        <v>12</v>
      </c>
    </row>
    <row r="14" spans="2:17" x14ac:dyDescent="0.2">
      <c r="B14" s="1">
        <v>6713</v>
      </c>
      <c r="C14" t="str">
        <f>VLOOKUP(B14:B20,[1]LEDEN!A$1:E$65536,2,FALSE)</f>
        <v>VAN ACKER Johan</v>
      </c>
      <c r="G14" t="str">
        <f>VLOOKUP(B14,[1]LEDEN!A$1:E$65536,3,FALSE)</f>
        <v>BVG</v>
      </c>
      <c r="I14" s="19"/>
      <c r="J14" t="s">
        <v>13</v>
      </c>
      <c r="L14" t="s">
        <v>14</v>
      </c>
    </row>
    <row r="15" spans="2:17" x14ac:dyDescent="0.2">
      <c r="B15" s="1">
        <v>4643</v>
      </c>
      <c r="C15" t="str">
        <f>VLOOKUP(B15:B20,[1]LEDEN!A$1:E$65536,2,FALSE)</f>
        <v>MESURE Freddy</v>
      </c>
      <c r="G15" t="str">
        <f>VLOOKUP(B15,[1]LEDEN!A$1:E$65536,3,FALSE)</f>
        <v>K.ME</v>
      </c>
      <c r="I15" s="19"/>
      <c r="J15" t="s">
        <v>15</v>
      </c>
      <c r="L15" t="s">
        <v>16</v>
      </c>
    </row>
    <row r="16" spans="2:17" x14ac:dyDescent="0.2">
      <c r="I16" s="19"/>
      <c r="J16" t="s">
        <v>17</v>
      </c>
    </row>
    <row r="17" spans="2:29" x14ac:dyDescent="0.2">
      <c r="I17" s="19"/>
      <c r="J17" t="s">
        <v>18</v>
      </c>
      <c r="L17" t="s">
        <v>19</v>
      </c>
      <c r="T17" s="19"/>
      <c r="U17" s="20"/>
      <c r="V17" s="19"/>
      <c r="W17" s="20"/>
      <c r="X17" s="20"/>
      <c r="Y17" s="20"/>
      <c r="Z17" s="20"/>
      <c r="AA17" s="19"/>
      <c r="AB17" s="20"/>
      <c r="AC17" s="19"/>
    </row>
    <row r="18" spans="2:29" x14ac:dyDescent="0.2">
      <c r="I18" s="21"/>
      <c r="J18" t="s">
        <v>20</v>
      </c>
      <c r="L18" t="s">
        <v>21</v>
      </c>
      <c r="O18" s="22"/>
      <c r="T18" s="19"/>
      <c r="U18" s="20"/>
      <c r="V18" s="19"/>
      <c r="W18" s="20"/>
      <c r="X18" s="20"/>
      <c r="Y18" s="20"/>
      <c r="Z18" s="20"/>
      <c r="AA18" s="19"/>
      <c r="AB18" s="20"/>
      <c r="AC18" s="19"/>
    </row>
    <row r="19" spans="2:29" x14ac:dyDescent="0.2">
      <c r="I19" s="21"/>
      <c r="J19" t="s">
        <v>22</v>
      </c>
      <c r="L19" t="s">
        <v>23</v>
      </c>
      <c r="O19" s="22"/>
      <c r="T19" s="19"/>
      <c r="U19" s="20"/>
      <c r="V19" s="19"/>
      <c r="W19" s="20"/>
      <c r="X19" s="20"/>
      <c r="Y19" s="20"/>
      <c r="Z19" s="20"/>
      <c r="AA19" s="19"/>
      <c r="AB19" s="20"/>
      <c r="AC19" s="19"/>
    </row>
    <row r="20" spans="2:29" x14ac:dyDescent="0.2">
      <c r="B20" s="15"/>
      <c r="C20" s="15"/>
      <c r="D20" s="15"/>
      <c r="E20" s="15"/>
      <c r="F20" s="15"/>
      <c r="G20" s="15"/>
      <c r="H20" s="23"/>
      <c r="I20" s="22"/>
      <c r="O20" s="22"/>
      <c r="T20" s="19"/>
      <c r="U20" s="24"/>
      <c r="V20" s="24"/>
      <c r="W20" s="24"/>
      <c r="X20" s="24"/>
      <c r="Y20" s="24"/>
      <c r="Z20" s="24"/>
      <c r="AA20" s="19"/>
      <c r="AB20" s="24"/>
      <c r="AC20" s="24"/>
    </row>
    <row r="21" spans="2:29" x14ac:dyDescent="0.2">
      <c r="B21" s="25"/>
      <c r="C21" s="15"/>
      <c r="D21" s="16" t="s">
        <v>24</v>
      </c>
      <c r="E21" s="16"/>
      <c r="F21" s="16"/>
      <c r="G21" s="16" t="str">
        <f>VLOOKUP(Q21,[1]LEDEN!A$1:N$65536,5,FALSE)</f>
        <v>VAN HAMME Rudi</v>
      </c>
      <c r="H21" s="16"/>
      <c r="I21" s="16"/>
      <c r="J21" s="16"/>
      <c r="K21" s="16" t="s">
        <v>25</v>
      </c>
      <c r="L21" s="16"/>
      <c r="M21" s="16"/>
      <c r="N21" s="25"/>
      <c r="O21" s="25"/>
      <c r="Q21" s="11" t="s">
        <v>26</v>
      </c>
    </row>
    <row r="22" spans="2:29" x14ac:dyDescent="0.2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6"/>
      <c r="O22" s="26"/>
    </row>
    <row r="23" spans="2:29" x14ac:dyDescent="0.2">
      <c r="B23" s="2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5"/>
      <c r="O23" s="25"/>
    </row>
    <row r="24" spans="2:29" x14ac:dyDescent="0.2">
      <c r="B24" s="15" t="s">
        <v>27</v>
      </c>
      <c r="C24" s="15"/>
      <c r="D24" s="16" t="str">
        <f>VLOOKUP(Q24,[1]LEDEN!A$1:N$65536,2,FALSE)</f>
        <v>K. BC. METRO  Kring. Rerum- Novarumplein 10   9000  GENT</v>
      </c>
      <c r="E24" s="16"/>
      <c r="F24" s="16"/>
      <c r="G24" s="16"/>
      <c r="H24" s="16"/>
      <c r="I24" s="16"/>
      <c r="J24" s="16"/>
      <c r="K24" s="16"/>
      <c r="L24" s="16"/>
      <c r="Q24" s="11" t="s">
        <v>28</v>
      </c>
    </row>
    <row r="25" spans="2:29" x14ac:dyDescent="0.2">
      <c r="B25" s="15"/>
      <c r="C25" s="15"/>
      <c r="D25" s="17" t="s">
        <v>29</v>
      </c>
      <c r="E25" s="17"/>
      <c r="F25" s="17"/>
      <c r="G25" s="17"/>
      <c r="H25" s="17"/>
      <c r="I25" s="17" t="s">
        <v>30</v>
      </c>
      <c r="J25" s="17"/>
      <c r="K25" s="17"/>
      <c r="L25" s="17"/>
      <c r="M25" s="16" t="str">
        <f>VLOOKUP(Q24,[1]LEDEN!A$1:N$65536,11,FALSE)</f>
        <v>tel : 0478 / 83 95 83</v>
      </c>
      <c r="N25" s="16"/>
      <c r="O25" s="16"/>
    </row>
    <row r="26" spans="2:29" x14ac:dyDescent="0.2">
      <c r="B26" s="15"/>
      <c r="C26" s="15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5"/>
      <c r="O26" s="15"/>
    </row>
    <row r="27" spans="2:29" x14ac:dyDescent="0.2">
      <c r="B27" s="1">
        <v>4629</v>
      </c>
      <c r="C27" t="str">
        <f>VLOOKUP(B27:B33,[1]LEDEN!A$1:E$65536,2,FALSE)</f>
        <v>VERSNOYEN François</v>
      </c>
      <c r="G27" t="str">
        <f>VLOOKUP(B27,[1]LEDEN!A$1:E$65536,3,FALSE)</f>
        <v>K.ME</v>
      </c>
      <c r="I27" s="18"/>
      <c r="J27" s="21"/>
      <c r="K27" s="28" t="s">
        <v>31</v>
      </c>
      <c r="L27" s="29"/>
      <c r="M27" s="28" t="s">
        <v>32</v>
      </c>
      <c r="N27" s="20"/>
      <c r="O27" s="11"/>
    </row>
    <row r="28" spans="2:29" x14ac:dyDescent="0.2">
      <c r="B28" s="1">
        <v>4036</v>
      </c>
      <c r="C28" t="str">
        <f>VLOOKUP(B28:B33,[1]LEDEN!A$1:E$65536,2,FALSE)</f>
        <v>STRIJPENS Lucien</v>
      </c>
      <c r="G28" t="str">
        <f>VLOOKUP(B28,[1]LEDEN!A$1:E$65536,3,FALSE)</f>
        <v>BVG</v>
      </c>
      <c r="I28" s="19"/>
      <c r="J28" s="20"/>
      <c r="K28" s="20" t="s">
        <v>33</v>
      </c>
      <c r="L28" s="20"/>
      <c r="M28" s="20" t="s">
        <v>34</v>
      </c>
      <c r="N28" s="20"/>
      <c r="O28" s="19"/>
    </row>
    <row r="29" spans="2:29" x14ac:dyDescent="0.2">
      <c r="B29" s="1">
        <v>6427</v>
      </c>
      <c r="C29" t="str">
        <f>VLOOKUP(B29:B33,[1]LEDEN!A$1:E$65536,2,FALSE)</f>
        <v>GORLEER Omer</v>
      </c>
      <c r="G29" t="str">
        <f>VLOOKUP(B29,[1]LEDEN!A$1:E$65536,3,FALSE)</f>
        <v>K.BCAW</v>
      </c>
      <c r="I29" s="19"/>
      <c r="J29" s="20"/>
      <c r="K29" s="20" t="s">
        <v>35</v>
      </c>
      <c r="L29" s="20"/>
      <c r="M29" s="20" t="s">
        <v>36</v>
      </c>
      <c r="N29" s="20"/>
      <c r="O29" s="19"/>
    </row>
    <row r="30" spans="2:29" x14ac:dyDescent="0.2">
      <c r="B30" s="1">
        <v>8663</v>
      </c>
      <c r="C30" t="str">
        <f>VLOOKUP(B30:B33,[1]LEDEN!A$1:E$65536,2,FALSE)</f>
        <v>JANSSENS Roger</v>
      </c>
      <c r="G30" t="str">
        <f>VLOOKUP(B30,[1]LEDEN!A$1:E$65536,3,FALSE)</f>
        <v>K.ME</v>
      </c>
      <c r="I30" s="19"/>
      <c r="J30" s="20"/>
      <c r="K30" s="20" t="s">
        <v>37</v>
      </c>
      <c r="L30" s="20"/>
      <c r="M30" s="20"/>
      <c r="N30" s="20"/>
      <c r="O30" s="19"/>
    </row>
    <row r="31" spans="2:29" x14ac:dyDescent="0.2">
      <c r="I31" s="19"/>
      <c r="J31" s="24"/>
      <c r="K31" s="20" t="s">
        <v>38</v>
      </c>
      <c r="L31" s="20"/>
      <c r="M31" s="20"/>
      <c r="N31" s="20"/>
      <c r="O31" s="24"/>
    </row>
    <row r="32" spans="2:29" x14ac:dyDescent="0.2">
      <c r="I32" s="21"/>
      <c r="J32" s="21"/>
      <c r="K32" s="1"/>
      <c r="L32" s="21"/>
      <c r="M32" s="29"/>
      <c r="N32" s="21"/>
      <c r="O32" s="22"/>
    </row>
    <row r="33" spans="2:17" ht="9" customHeight="1" x14ac:dyDescent="0.2">
      <c r="B33" s="15"/>
      <c r="C33" s="15"/>
      <c r="D33" s="15"/>
      <c r="E33" s="15"/>
      <c r="F33" s="15"/>
      <c r="G33" s="15"/>
      <c r="H33" s="43"/>
      <c r="I33" s="44"/>
      <c r="J33" s="44"/>
      <c r="K33" s="44"/>
      <c r="L33" s="43"/>
      <c r="M33" s="44"/>
      <c r="N33" s="44"/>
      <c r="O33" s="44"/>
    </row>
    <row r="34" spans="2:17" x14ac:dyDescent="0.2">
      <c r="B34" s="25"/>
      <c r="C34" s="15"/>
      <c r="D34" s="16" t="s">
        <v>24</v>
      </c>
      <c r="E34" s="16"/>
      <c r="F34" s="16"/>
      <c r="G34" s="16" t="str">
        <f>VLOOKUP(Q34,[1]LEDEN!A$1:N$65536,5,FALSE)</f>
        <v>RAES Freddy</v>
      </c>
      <c r="H34" s="16"/>
      <c r="I34" s="16"/>
      <c r="J34" s="16"/>
      <c r="K34" s="16" t="s">
        <v>25</v>
      </c>
      <c r="L34" s="16"/>
      <c r="M34" s="16"/>
      <c r="N34" s="25"/>
      <c r="O34" s="25"/>
      <c r="Q34" s="11" t="s">
        <v>39</v>
      </c>
    </row>
    <row r="35" spans="2:17" ht="9" customHeight="1" x14ac:dyDescent="0.2">
      <c r="B35" s="2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5"/>
      <c r="O35" s="25"/>
    </row>
    <row r="36" spans="2:17" x14ac:dyDescent="0.2">
      <c r="B36" s="25" t="s">
        <v>40</v>
      </c>
      <c r="C36" s="25"/>
      <c r="D36" s="25"/>
      <c r="E36" s="25">
        <f>VLOOKUP(Q7,[1]LEDEN!A$1:N$65536,5,FALSE)</f>
        <v>55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2:17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2:17" x14ac:dyDescent="0.2">
      <c r="B38" s="30" t="s">
        <v>41</v>
      </c>
      <c r="C38" s="30"/>
      <c r="D38" s="30"/>
      <c r="E38" s="30"/>
      <c r="F38" s="30"/>
      <c r="G38" s="30" t="s">
        <v>42</v>
      </c>
      <c r="H38" s="30"/>
      <c r="I38" s="30"/>
      <c r="J38" s="30"/>
      <c r="K38" s="30"/>
      <c r="L38" s="31"/>
      <c r="M38" s="31"/>
      <c r="N38" s="31"/>
      <c r="O38" s="31"/>
    </row>
    <row r="39" spans="2:17" ht="8.25" customHeight="1" x14ac:dyDescent="0.2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2:17" x14ac:dyDescent="0.2">
      <c r="B40" s="25"/>
      <c r="C40" s="25" t="s">
        <v>43</v>
      </c>
      <c r="D40" s="25"/>
      <c r="E40" s="25"/>
      <c r="F40" s="31" t="s">
        <v>44</v>
      </c>
      <c r="G40" s="31"/>
      <c r="H40" s="31"/>
      <c r="I40" s="31"/>
      <c r="J40" s="31"/>
      <c r="K40" s="31"/>
      <c r="L40" s="25"/>
      <c r="M40" s="25"/>
      <c r="N40" s="25"/>
      <c r="O40" s="25"/>
    </row>
    <row r="41" spans="2:17" x14ac:dyDescent="0.2">
      <c r="B41" s="25"/>
      <c r="C41" s="25"/>
      <c r="D41" s="25"/>
      <c r="E41" s="25"/>
      <c r="F41" s="31" t="s">
        <v>45</v>
      </c>
      <c r="G41" s="31"/>
      <c r="H41" s="31"/>
      <c r="I41" s="31"/>
      <c r="J41" s="31"/>
      <c r="K41" s="31"/>
      <c r="L41" s="25"/>
      <c r="M41" s="25"/>
      <c r="N41" s="25"/>
      <c r="O41" s="25"/>
    </row>
    <row r="42" spans="2:17" x14ac:dyDescent="0.2">
      <c r="B42" s="25"/>
      <c r="C42" s="25"/>
      <c r="D42" s="25"/>
      <c r="E42" s="25"/>
      <c r="F42" s="31" t="s">
        <v>46</v>
      </c>
      <c r="G42" s="31"/>
      <c r="H42" s="31"/>
      <c r="I42" s="31"/>
      <c r="J42" s="31"/>
      <c r="K42" s="31"/>
      <c r="L42" s="25"/>
      <c r="M42" s="25"/>
      <c r="N42" s="25"/>
      <c r="O42" s="25"/>
    </row>
    <row r="43" spans="2:17" x14ac:dyDescent="0.2">
      <c r="B43" s="25"/>
      <c r="C43" s="25"/>
      <c r="D43" s="25"/>
      <c r="E43" s="25"/>
      <c r="F43" s="31"/>
      <c r="G43" s="31"/>
      <c r="H43" s="31"/>
      <c r="I43" s="31"/>
      <c r="J43" s="31"/>
      <c r="K43" s="31"/>
      <c r="L43" s="25"/>
      <c r="M43" s="25"/>
      <c r="N43" s="25"/>
      <c r="O43" s="25"/>
    </row>
    <row r="44" spans="2:17" x14ac:dyDescent="0.2">
      <c r="B44" s="25"/>
      <c r="C44" s="25" t="s">
        <v>47</v>
      </c>
      <c r="D44" s="25"/>
      <c r="E44" s="25"/>
      <c r="F44" s="25"/>
      <c r="G44" s="32" t="s">
        <v>48</v>
      </c>
      <c r="H44" s="33">
        <f>VLOOKUP(Q7,[1]LEDEN!A$1:N$65536,7,FALSE)</f>
        <v>2.86</v>
      </c>
      <c r="I44" s="25"/>
      <c r="J44" s="25"/>
      <c r="K44" s="34" t="s">
        <v>49</v>
      </c>
      <c r="L44" s="35">
        <f>VLOOKUP(Q7,[1]LEDEN!A$1:N$65536,11,FALSE)</f>
        <v>2.5</v>
      </c>
      <c r="M44" s="25"/>
      <c r="N44" s="25"/>
      <c r="O44" s="25"/>
    </row>
    <row r="45" spans="2:17" x14ac:dyDescent="0.2">
      <c r="B45" s="25"/>
      <c r="C45" s="25" t="s">
        <v>50</v>
      </c>
      <c r="D45" s="25"/>
      <c r="E45" s="25"/>
      <c r="F45" s="25"/>
      <c r="G45" s="32" t="s">
        <v>48</v>
      </c>
      <c r="H45" s="33">
        <f>VLOOKUP(Q7,[1]LEDEN!A$1:N$65536,9,FALSE)</f>
        <v>3.99</v>
      </c>
      <c r="I45" s="25"/>
      <c r="J45" s="25"/>
      <c r="K45" s="34" t="s">
        <v>49</v>
      </c>
      <c r="L45" s="36">
        <f>VLOOKUP(Q7,[1]LEDEN!A$1:N$65536,13,FALSE)</f>
        <v>3.49</v>
      </c>
      <c r="M45" s="25"/>
      <c r="N45" s="25"/>
      <c r="O45" s="25"/>
    </row>
    <row r="46" spans="2:17" ht="5.25" customHeight="1" x14ac:dyDescent="0.2">
      <c r="B46" s="25"/>
      <c r="C46" s="25"/>
      <c r="D46" s="25"/>
      <c r="E46" s="25"/>
      <c r="F46" s="25"/>
      <c r="G46" s="25"/>
      <c r="H46" s="37"/>
      <c r="I46" s="25"/>
      <c r="J46" s="25"/>
      <c r="K46" s="15"/>
      <c r="L46" s="38"/>
      <c r="M46" s="25"/>
      <c r="N46" s="25"/>
      <c r="O46" s="25"/>
    </row>
    <row r="47" spans="2:17" ht="7.5" customHeight="1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2:17" x14ac:dyDescent="0.2">
      <c r="B48" s="25"/>
      <c r="C48" s="25" t="s">
        <v>51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2:15" ht="6" customHeight="1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2:15" x14ac:dyDescent="0.2">
      <c r="B50" s="25"/>
      <c r="C50" s="25" t="s">
        <v>52</v>
      </c>
      <c r="D50" s="25"/>
      <c r="E50" s="25"/>
      <c r="F50" s="25"/>
      <c r="G50" s="25"/>
      <c r="H50" s="25" t="s">
        <v>53</v>
      </c>
      <c r="I50" s="25"/>
      <c r="J50" s="25" t="s">
        <v>54</v>
      </c>
      <c r="K50" s="39" t="s">
        <v>55</v>
      </c>
      <c r="L50" s="25"/>
      <c r="M50" s="25">
        <v>2015</v>
      </c>
      <c r="N50" s="25"/>
      <c r="O50" s="25"/>
    </row>
    <row r="51" spans="2:15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x14ac:dyDescent="0.2">
      <c r="B52" s="25"/>
      <c r="C52" s="40" t="s">
        <v>56</v>
      </c>
      <c r="D52" s="40"/>
      <c r="E52" s="40"/>
      <c r="F52" s="40"/>
      <c r="G52" s="40"/>
      <c r="H52" s="40"/>
      <c r="I52" s="40"/>
      <c r="J52" s="40"/>
      <c r="K52" s="40"/>
      <c r="L52" s="25"/>
      <c r="M52" s="25"/>
      <c r="N52" s="25"/>
      <c r="O52" s="25"/>
    </row>
    <row r="53" spans="2:15" x14ac:dyDescent="0.2">
      <c r="B53" s="25"/>
      <c r="C53" s="15" t="s">
        <v>57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x14ac:dyDescent="0.2">
      <c r="B54" s="25"/>
      <c r="C54" s="1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2:15" x14ac:dyDescent="0.2">
      <c r="B55" s="25"/>
      <c r="C55" s="41" t="s">
        <v>58</v>
      </c>
      <c r="D55" s="40"/>
      <c r="E55" s="40"/>
      <c r="F55" s="40"/>
      <c r="G55" s="40"/>
      <c r="H55" s="40"/>
      <c r="I55" s="40"/>
      <c r="J55" s="40"/>
      <c r="K55" s="25"/>
      <c r="L55" s="25"/>
      <c r="M55" s="25"/>
      <c r="N55" s="25"/>
      <c r="O55" s="25"/>
    </row>
    <row r="56" spans="2:15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6"/>
    </row>
    <row r="57" spans="2:15" ht="15.75" x14ac:dyDescent="0.25">
      <c r="C57" s="4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</sheetData>
  <mergeCells count="9">
    <mergeCell ref="H33:K33"/>
    <mergeCell ref="L33:O33"/>
    <mergeCell ref="D2:M3"/>
    <mergeCell ref="D4:M4"/>
    <mergeCell ref="D5:M5"/>
    <mergeCell ref="D6:H6"/>
    <mergeCell ref="I6:M6"/>
    <mergeCell ref="D7:H7"/>
    <mergeCell ref="I7:M7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56</xdr:row>
                <xdr:rowOff>47625</xdr:rowOff>
              </from>
              <to>
                <xdr:col>13</xdr:col>
                <xdr:colOff>142875</xdr:colOff>
                <xdr:row>57</xdr:row>
                <xdr:rowOff>104775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VW 2 poules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2015-01-23T08:30:37Z</cp:lastPrinted>
  <dcterms:created xsi:type="dcterms:W3CDTF">2015-01-23T08:26:09Z</dcterms:created>
  <dcterms:modified xsi:type="dcterms:W3CDTF">2015-01-23T08:31:22Z</dcterms:modified>
</cp:coreProperties>
</file>