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<sst xmlns="http://schemas.openxmlformats.org/spreadsheetml/2006/main" count="70" uniqueCount="65">
  <si>
    <t>GEWEST BEIDE - VLAANDEREN</t>
  </si>
  <si>
    <t>sportjaar :</t>
  </si>
  <si>
    <t>2012-2013</t>
  </si>
  <si>
    <t xml:space="preserve">DISTRICT :  </t>
  </si>
  <si>
    <t>GENT</t>
  </si>
  <si>
    <t>KAMPIOENSCHAP VAN BELGIE : 5°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</si>
  <si>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</si>
  <si>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</si>
  <si>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</si>
  <si>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</si>
  <si>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</si>
  <si>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</si>
  <si>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</si>
  <si>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</si>
  <si>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</si>
  <si>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</si>
  <si>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</si>
  <si>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  1</t>
  </si>
  <si>
    <t>K.BC METRO</t>
  </si>
  <si>
    <t>RAES Freddy</t>
  </si>
  <si>
    <t>K.ME</t>
  </si>
  <si>
    <t>VANDENBERGHE PASCAL</t>
  </si>
  <si>
    <t>RV</t>
  </si>
  <si>
    <t>PLATTEAU Steven</t>
  </si>
  <si>
    <t>EWH</t>
  </si>
  <si>
    <t>MEIRSMAN Rudy</t>
  </si>
  <si>
    <t>KGBA</t>
  </si>
  <si>
    <t>P  2</t>
  </si>
  <si>
    <t>K.KRIJT OP TIJD MELLE</t>
  </si>
  <si>
    <t>BRACKE André</t>
  </si>
  <si>
    <t>HOFMAN Hugo</t>
  </si>
  <si>
    <t>KOTM</t>
  </si>
  <si>
    <t>VAN FLETEREN Piet</t>
  </si>
  <si>
    <t>KBCAW</t>
  </si>
  <si>
    <t>MOEYKENS Michel</t>
  </si>
  <si>
    <t>ED</t>
  </si>
  <si>
    <t>P  3</t>
  </si>
  <si>
    <t>K.GENTSCHE B.A.</t>
  </si>
  <si>
    <t>REYCHLER Hedwig</t>
  </si>
  <si>
    <t>NS</t>
  </si>
  <si>
    <t>COPPENS Christiaan</t>
  </si>
  <si>
    <t>BUNDERVOET Danny</t>
  </si>
  <si>
    <t>HENDERICK Paul</t>
  </si>
  <si>
    <t>DISTRICTFINALE</t>
  </si>
  <si>
    <t>* DEELNEMERS</t>
  </si>
  <si>
    <t xml:space="preserve">Al deze wedstrijden worden gespeeld in </t>
  </si>
  <si>
    <t>K.BC. Metro</t>
  </si>
  <si>
    <t>Tel: 0</t>
  </si>
  <si>
    <t>478 / 83 95 83</t>
  </si>
  <si>
    <t>Op  zondag 3 feb. 2013   om   14u00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</si>
  <si>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</si>
  <si>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</si>
  <si>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</si>
  <si>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</si>
  <si>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</si>
  <si>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</si>
  <si>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 xml:space="preserve">Versnoyen Francois   of afgevaardigde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</si>
  <si>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</si>
  <si>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</si>
  <si>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</si>
  <si>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</si>
  <si>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</si>
  <si>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16/17 mrt 2013.</t>
  </si>
  <si>
    <t>Meuleman Rudy                  0486 / 36 92 21                   e-mail : rudy.meuleman@telenet.be</t>
  </si>
  <si>
    <r>
      <t xml:space="preserve">* </t>
    </r>
    <r>
      <rPr>
        <b/>
        <i/>
        <sz val="10"/>
        <rFont val="Arial"/>
        <family val="2"/>
      </rPr>
      <t xml:space="preserve">KLASSEMENT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</si>
</sst>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1" fontId="31" fillId="0" borderId="0" xfId="59" applyNumberFormat="1" applyFont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09%20CRITERIA%20INVULBLADEN\2012-2013\uitslagen%20voorronde%20+%20kal%20districtfinales%202012-2013%20GEBRUIKEN\bandstoten%20KB\VL%20VG%205%20band%20kb%20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B1">
      <selection activeCell="R29" sqref="R29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70">
        <f ca="1">TODAY()</f>
        <v>41291</v>
      </c>
      <c r="P2" s="71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6" t="s">
        <v>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6" ht="18.7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ht="6.75" customHeight="1"/>
    <row r="9" spans="2:15" ht="12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9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" customHeight="1">
      <c r="B11"/>
      <c r="C11" s="29" t="s">
        <v>17</v>
      </c>
      <c r="D11" s="31" t="s">
        <v>18</v>
      </c>
      <c r="E11" s="29"/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9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2">
        <v>8898</v>
      </c>
      <c r="D13" s="33" t="s">
        <v>19</v>
      </c>
      <c r="F13" s="24" t="s">
        <v>20</v>
      </c>
      <c r="J13" s="24">
        <v>8</v>
      </c>
      <c r="K13" s="34">
        <v>105</v>
      </c>
      <c r="L13" s="24">
        <v>99</v>
      </c>
      <c r="M13" s="35">
        <v>1.0601060606060606</v>
      </c>
      <c r="N13" s="24">
        <v>5</v>
      </c>
      <c r="O13" s="24" t="str">
        <f>IF(M13&lt;1.3,"OG",IF(AND(M13&gt;=1.3,M13&lt;1.75),"MG",IF(AND(M13&gt;=1.75,M13&lt;2.5),"PR",IF(AND(M13&gt;=2.5,M13&lt;3.5),"DPR",IF(AND(M13&gt;=3.5,M13&lt;5),"DRPR","")))))</f>
        <v>OG</v>
      </c>
    </row>
    <row r="14" spans="2:15" ht="15">
      <c r="B14">
        <f>B13+1</f>
        <v>2</v>
      </c>
      <c r="C14" s="32">
        <v>8918</v>
      </c>
      <c r="D14" s="33" t="s">
        <v>21</v>
      </c>
      <c r="F14" s="24" t="s">
        <v>22</v>
      </c>
      <c r="J14" s="24">
        <v>4</v>
      </c>
      <c r="K14" s="34">
        <v>98.875</v>
      </c>
      <c r="L14" s="24">
        <v>82</v>
      </c>
      <c r="M14" s="35">
        <v>1.2052926829268293</v>
      </c>
      <c r="N14" s="24">
        <v>9</v>
      </c>
      <c r="O14" s="24" t="str">
        <f>IF(M14&lt;1.3,"OG",IF(AND(M14&gt;=1.3,M14&lt;1.75),"MG",IF(AND(M14&gt;=1.75,M14&lt;2.5),"PR",IF(AND(M14&gt;=2.5,M14&lt;3.5),"DPR",IF(AND(M14&gt;=3.5,M14&lt;5),"DRPR","")))))</f>
        <v>OG</v>
      </c>
    </row>
    <row r="15" spans="2:15" ht="15">
      <c r="B15">
        <f>B14+1</f>
        <v>3</v>
      </c>
      <c r="C15" s="32">
        <v>8891</v>
      </c>
      <c r="D15" s="33" t="s">
        <v>23</v>
      </c>
      <c r="F15" s="24" t="s">
        <v>24</v>
      </c>
      <c r="J15" s="24">
        <v>2</v>
      </c>
      <c r="K15" s="34">
        <v>87.5</v>
      </c>
      <c r="L15" s="24">
        <v>97</v>
      </c>
      <c r="M15" s="35">
        <v>0.9015618556701032</v>
      </c>
      <c r="N15" s="24">
        <v>10</v>
      </c>
      <c r="O15" s="24" t="str">
        <f>IF(M15&lt;1.3,"OG",IF(AND(M15&gt;=1.3,M15&lt;1.75),"MG",IF(AND(M15&gt;=1.75,M15&lt;2.5),"PR",IF(AND(M15&gt;=2.5,M15&lt;3.5),"DPR",IF(AND(M15&gt;=3.5,M15&lt;5),"DRPR","")))))</f>
        <v>OG</v>
      </c>
    </row>
    <row r="16" spans="2:15" ht="15">
      <c r="B16">
        <f>B15+1</f>
        <v>4</v>
      </c>
      <c r="C16" s="32">
        <v>9072</v>
      </c>
      <c r="D16" s="33" t="s">
        <v>25</v>
      </c>
      <c r="F16" s="24" t="s">
        <v>26</v>
      </c>
      <c r="J16" s="24">
        <v>2</v>
      </c>
      <c r="K16" s="34">
        <v>77.875</v>
      </c>
      <c r="L16" s="24">
        <v>88</v>
      </c>
      <c r="M16" s="35">
        <v>0.8844431818181818</v>
      </c>
      <c r="N16" s="24">
        <v>7</v>
      </c>
      <c r="O16" s="24" t="str">
        <f>IF(M16&lt;1.3,"OG",IF(AND(M16&gt;=1.3,M16&lt;1.75),"MG",IF(AND(M16&gt;=1.75,M16&lt;2.5),"PR",IF(AND(M16&gt;=2.5,M16&lt;3.5),"DPR",IF(AND(M16&gt;=3.5,M16&lt;5),"DRPR","")))))</f>
        <v>OG</v>
      </c>
    </row>
    <row r="17" spans="2:14" ht="9.75" customHeight="1">
      <c r="B17"/>
      <c r="C17" s="32"/>
      <c r="D17" s="33"/>
      <c r="F17" s="24"/>
      <c r="J17" s="24"/>
      <c r="K17" s="34"/>
      <c r="L17" s="24"/>
      <c r="M17" s="35"/>
      <c r="N17" s="24"/>
    </row>
    <row r="18" spans="2:14" ht="9.75" customHeight="1">
      <c r="B18"/>
      <c r="C18" s="32"/>
      <c r="D18" s="33"/>
      <c r="F18" s="24"/>
      <c r="J18" s="24"/>
      <c r="K18" s="34"/>
      <c r="L18" s="24"/>
      <c r="M18" s="35"/>
      <c r="N18" s="24"/>
    </row>
    <row r="19" spans="2:14" ht="15">
      <c r="B19"/>
      <c r="C19" s="29" t="s">
        <v>27</v>
      </c>
      <c r="D19" s="31" t="s">
        <v>28</v>
      </c>
      <c r="F19" s="24"/>
      <c r="J19" s="24"/>
      <c r="K19" s="34"/>
      <c r="L19" s="24"/>
      <c r="M19" s="35"/>
      <c r="N19" s="24"/>
    </row>
    <row r="20" spans="2:15" ht="15">
      <c r="B20">
        <f>B16+1</f>
        <v>5</v>
      </c>
      <c r="C20" s="32">
        <v>8666</v>
      </c>
      <c r="D20" s="33" t="s">
        <v>29</v>
      </c>
      <c r="F20" s="24" t="s">
        <v>20</v>
      </c>
      <c r="J20" s="24">
        <v>7</v>
      </c>
      <c r="K20" s="34">
        <v>105</v>
      </c>
      <c r="L20" s="24">
        <v>71</v>
      </c>
      <c r="M20" s="35">
        <v>1.4783732394366198</v>
      </c>
      <c r="N20" s="24">
        <v>12</v>
      </c>
      <c r="O20" s="24" t="str">
        <f>IF(M20&lt;1.3,"OG",IF(AND(M20&gt;=1.3,M20&lt;1.75),"MG",IF(AND(M20&gt;=1.75,M20&lt;2.5),"PR",IF(AND(M20&gt;=2.5,M20&lt;3.5),"DPR",IF(AND(M20&gt;=3.5,M20&lt;5),"DRPR","")))))</f>
        <v>MG</v>
      </c>
    </row>
    <row r="21" spans="2:15" ht="15">
      <c r="B21">
        <f>B20+1</f>
        <v>6</v>
      </c>
      <c r="C21" s="32">
        <v>9054</v>
      </c>
      <c r="D21" s="33" t="s">
        <v>30</v>
      </c>
      <c r="F21" s="24" t="s">
        <v>31</v>
      </c>
      <c r="J21" s="24">
        <v>6</v>
      </c>
      <c r="K21" s="34">
        <v>100.625</v>
      </c>
      <c r="L21" s="24">
        <v>69</v>
      </c>
      <c r="M21" s="35">
        <v>1.4578333333333333</v>
      </c>
      <c r="N21" s="24">
        <v>13</v>
      </c>
      <c r="O21" s="24" t="str">
        <f>IF(M21&lt;1.3,"OG",IF(AND(M21&gt;=1.3,M21&lt;1.75),"MG",IF(AND(M21&gt;=1.75,M21&lt;2.5),"PR",IF(AND(M21&gt;=2.5,M21&lt;3.5),"DPR",IF(AND(M21&gt;=3.5,M21&lt;5),"DRPR","")))))</f>
        <v>MG</v>
      </c>
    </row>
    <row r="22" spans="2:15" ht="15">
      <c r="B22">
        <f>B21+1</f>
        <v>7</v>
      </c>
      <c r="C22" s="32">
        <v>7698</v>
      </c>
      <c r="D22" s="33" t="s">
        <v>32</v>
      </c>
      <c r="F22" s="24" t="s">
        <v>33</v>
      </c>
      <c r="J22" s="24">
        <v>2</v>
      </c>
      <c r="K22" s="34">
        <v>59.5</v>
      </c>
      <c r="L22" s="24">
        <v>72</v>
      </c>
      <c r="M22" s="35">
        <v>0.8258888888888889</v>
      </c>
      <c r="N22" s="24">
        <v>7</v>
      </c>
      <c r="O22" s="24" t="str">
        <f>IF(M22&lt;1.3,"OG",IF(AND(M22&gt;=1.3,M22&lt;1.75),"MG",IF(AND(M22&gt;=1.75,M22&lt;2.5),"PR",IF(AND(M22&gt;=2.5,M22&lt;3.5),"DPR",IF(AND(M22&gt;=3.5,M22&lt;5),"DRPR","")))))</f>
        <v>OG</v>
      </c>
    </row>
    <row r="23" spans="2:15" ht="15">
      <c r="B23">
        <f>B22+1</f>
        <v>8</v>
      </c>
      <c r="C23" s="32">
        <v>8426</v>
      </c>
      <c r="D23" s="33" t="s">
        <v>34</v>
      </c>
      <c r="F23" s="24" t="s">
        <v>35</v>
      </c>
      <c r="J23" s="24">
        <v>1</v>
      </c>
      <c r="K23" s="34">
        <v>60.375</v>
      </c>
      <c r="L23" s="24">
        <v>74</v>
      </c>
      <c r="M23" s="35">
        <v>0.8153783783783785</v>
      </c>
      <c r="N23" s="24">
        <v>10</v>
      </c>
      <c r="O23" s="24" t="str">
        <f>IF(M23&lt;1.3,"OG",IF(AND(M23&gt;=1.3,M23&lt;1.75),"MG",IF(AND(M23&gt;=1.75,M23&lt;2.5),"PR",IF(AND(M23&gt;=2.5,M23&lt;3.5),"DPR",IF(AND(M23&gt;=3.5,M23&lt;5),"DRPR","")))))</f>
        <v>OG</v>
      </c>
    </row>
    <row r="24" spans="2:14" ht="9" customHeight="1">
      <c r="B24"/>
      <c r="C24" s="32"/>
      <c r="D24" s="33"/>
      <c r="F24" s="24"/>
      <c r="J24" s="24"/>
      <c r="K24" s="34"/>
      <c r="L24" s="24"/>
      <c r="M24" s="35"/>
      <c r="N24" s="24"/>
    </row>
    <row r="25" spans="2:14" ht="15">
      <c r="B25"/>
      <c r="C25" s="29" t="s">
        <v>36</v>
      </c>
      <c r="D25" s="31" t="s">
        <v>37</v>
      </c>
      <c r="F25" s="24"/>
      <c r="J25" s="24"/>
      <c r="K25" s="34"/>
      <c r="L25" s="24"/>
      <c r="M25" s="35"/>
      <c r="N25" s="24"/>
    </row>
    <row r="26" spans="2:14" ht="9" customHeight="1">
      <c r="B26"/>
      <c r="C26" s="32"/>
      <c r="D26" s="33"/>
      <c r="F26" s="24"/>
      <c r="J26" s="24"/>
      <c r="K26" s="34"/>
      <c r="L26" s="24"/>
      <c r="M26" s="35"/>
      <c r="N26" s="24"/>
    </row>
    <row r="27" spans="2:15" ht="15">
      <c r="B27">
        <f>B23+1</f>
        <v>9</v>
      </c>
      <c r="C27" s="32">
        <v>9264</v>
      </c>
      <c r="D27" s="33" t="s">
        <v>38</v>
      </c>
      <c r="F27" s="24" t="s">
        <v>22</v>
      </c>
      <c r="G27" s="72" t="s">
        <v>39</v>
      </c>
      <c r="J27" s="24">
        <v>6</v>
      </c>
      <c r="K27" s="34">
        <v>93.625</v>
      </c>
      <c r="L27" s="24">
        <v>50</v>
      </c>
      <c r="M27" s="35">
        <v>1.872</v>
      </c>
      <c r="N27" s="24">
        <v>10</v>
      </c>
      <c r="O27" s="36" t="str">
        <f>IF(M27&lt;1.3,"OG",IF(AND(M27&gt;=1.3,M27&lt;1.75),"MG",IF(AND(M27&gt;=1.75,M27&lt;2.5),"PR",IF(AND(M27&gt;=2.5,M27&lt;3.5),"DPR",IF(AND(M27&gt;=3.5,M27&lt;5),"DRPR","")))))</f>
        <v>PR</v>
      </c>
    </row>
    <row r="28" spans="2:15" ht="15">
      <c r="B28">
        <f>B27+1</f>
        <v>10</v>
      </c>
      <c r="C28" s="32">
        <v>8063</v>
      </c>
      <c r="D28" s="33" t="s">
        <v>40</v>
      </c>
      <c r="F28" s="24" t="s">
        <v>35</v>
      </c>
      <c r="J28" s="24">
        <v>4</v>
      </c>
      <c r="K28" s="34">
        <v>79.625</v>
      </c>
      <c r="L28" s="24">
        <v>54</v>
      </c>
      <c r="M28" s="35">
        <v>1.474037037037037</v>
      </c>
      <c r="N28" s="24">
        <v>6</v>
      </c>
      <c r="O28" s="24" t="str">
        <f>IF(M28&lt;1.3,"OG",IF(AND(M28&gt;=1.3,M28&lt;1.75),"MG",IF(AND(M28&gt;=1.75,M28&lt;2.5),"PR",IF(AND(M28&gt;=2.5,M28&lt;3.5),"DPR",IF(AND(M28&gt;=3.5,M28&lt;5),"DRPR","")))))</f>
        <v>MG</v>
      </c>
    </row>
    <row r="29" spans="2:15" ht="15">
      <c r="B29">
        <f>B28+1</f>
        <v>11</v>
      </c>
      <c r="C29" s="32">
        <v>7472</v>
      </c>
      <c r="D29" s="33" t="s">
        <v>41</v>
      </c>
      <c r="F29" s="24" t="s">
        <v>24</v>
      </c>
      <c r="J29" s="24">
        <v>4</v>
      </c>
      <c r="K29" s="34">
        <v>80.5</v>
      </c>
      <c r="L29" s="24">
        <v>62</v>
      </c>
      <c r="M29" s="35">
        <v>1.2978870967741936</v>
      </c>
      <c r="N29" s="24">
        <v>0</v>
      </c>
      <c r="O29" s="24" t="str">
        <f>IF(M29&lt;1.3,"OG",IF(AND(M29&gt;=1.3,M29&lt;1.75),"MG",IF(AND(M29&gt;=1.75,M29&lt;2.5),"PR",IF(AND(M29&gt;=2.5,M29&lt;3.5),"DPR",IF(AND(M29&gt;=3.5,M29&lt;5),"DRPR","")))))</f>
        <v>OG</v>
      </c>
    </row>
    <row r="30" spans="2:15" ht="15">
      <c r="B30">
        <f>B29+1</f>
        <v>12</v>
      </c>
      <c r="C30" s="32">
        <v>4597</v>
      </c>
      <c r="D30" s="33" t="s">
        <v>42</v>
      </c>
      <c r="F30" s="24" t="s">
        <v>26</v>
      </c>
      <c r="J30" s="24">
        <v>2</v>
      </c>
      <c r="K30" s="34">
        <v>69.125</v>
      </c>
      <c r="L30" s="24">
        <v>68</v>
      </c>
      <c r="M30" s="35">
        <v>1.016044117647059</v>
      </c>
      <c r="N30" s="24">
        <v>7</v>
      </c>
      <c r="O30" s="24" t="str">
        <f>IF(M30&lt;1.3,"OG",IF(AND(M30&gt;=1.3,M30&lt;1.75),"MG",IF(AND(M30&gt;=1.75,M30&lt;2.5),"PR",IF(AND(M30&gt;=2.5,M30&lt;3.5),"DPR",IF(AND(M30&gt;=3.5,M30&lt;5),"DRPR","")))))</f>
        <v>OG</v>
      </c>
    </row>
    <row r="31" spans="2:16" ht="15">
      <c r="B31" s="37"/>
      <c r="C31" s="38"/>
      <c r="D31" s="39"/>
      <c r="E31" s="37"/>
      <c r="F31" s="38"/>
      <c r="G31" s="37"/>
      <c r="H31" s="37"/>
      <c r="I31" s="37"/>
      <c r="J31" s="38"/>
      <c r="K31" s="40"/>
      <c r="L31" s="38"/>
      <c r="M31" s="41"/>
      <c r="N31" s="38"/>
      <c r="O31" s="38"/>
      <c r="P31" s="37"/>
    </row>
    <row r="32" ht="9.75" customHeight="1"/>
    <row r="33" ht="10.5" customHeight="1"/>
    <row r="34" spans="2:16" ht="23.25">
      <c r="B34" s="69" t="s">
        <v>43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 ht="15">
      <c r="B35" s="42" t="s">
        <v>44</v>
      </c>
      <c r="D35" s="43"/>
      <c r="O35"/>
      <c r="P35" s="24"/>
    </row>
    <row r="36" spans="2:16" ht="15">
      <c r="B36">
        <v>1</v>
      </c>
      <c r="C36" s="32">
        <v>8666</v>
      </c>
      <c r="D36" s="33" t="str">
        <f>VLOOKUP(C36,'[2]LEDEN'!A:C,2,FALSE)</f>
        <v>BRACKE André</v>
      </c>
      <c r="F36" s="24" t="str">
        <f>VLOOKUP(C36,'[2]LEDEN'!A:C,3,FALSE)</f>
        <v>K.ME</v>
      </c>
      <c r="H36" s="62" t="s">
        <v>45</v>
      </c>
      <c r="I36" s="62"/>
      <c r="J36" s="62"/>
      <c r="K36" s="63"/>
      <c r="L36" s="62"/>
      <c r="M36" s="62"/>
      <c r="N36" s="62"/>
      <c r="O36"/>
      <c r="P36" s="24"/>
    </row>
    <row r="37" spans="2:16" ht="15">
      <c r="B37">
        <v>2</v>
      </c>
      <c r="C37" s="24">
        <v>8063</v>
      </c>
      <c r="D37" s="33" t="str">
        <f>VLOOKUP(C37,'[2]LEDEN'!A:C,2,FALSE)</f>
        <v>COPPENS Christiaan</v>
      </c>
      <c r="F37" s="24" t="str">
        <f>VLOOKUP(C37,'[2]LEDEN'!A:C,3,FALSE)</f>
        <v>ED</v>
      </c>
      <c r="H37" s="62" t="s">
        <v>46</v>
      </c>
      <c r="I37" s="62"/>
      <c r="J37" s="62"/>
      <c r="K37" s="63"/>
      <c r="L37" s="62"/>
      <c r="M37" s="62"/>
      <c r="N37" s="62"/>
      <c r="O37"/>
      <c r="P37" s="24"/>
    </row>
    <row r="38" spans="2:16" ht="15">
      <c r="B38">
        <v>3</v>
      </c>
      <c r="C38" s="24">
        <v>9054</v>
      </c>
      <c r="D38" s="33" t="str">
        <f>VLOOKUP(C38,'[2]LEDEN'!A:C,2,FALSE)</f>
        <v>HOFMAN Hugo</v>
      </c>
      <c r="F38" s="24" t="str">
        <f>VLOOKUP(C38,'[2]LEDEN'!A:C,3,FALSE)</f>
        <v>KOTM</v>
      </c>
      <c r="H38" s="62" t="s">
        <v>47</v>
      </c>
      <c r="I38" s="62"/>
      <c r="J38" s="62" t="s">
        <v>48</v>
      </c>
      <c r="K38" s="63"/>
      <c r="L38" s="62"/>
      <c r="M38" s="62"/>
      <c r="N38" s="62"/>
      <c r="O38"/>
      <c r="P38" s="24"/>
    </row>
    <row r="39" spans="2:16" ht="15">
      <c r="B39">
        <v>4</v>
      </c>
      <c r="C39" s="24">
        <v>8898</v>
      </c>
      <c r="D39" s="33" t="str">
        <f>VLOOKUP(C39,'[2]LEDEN'!A:C,2,FALSE)</f>
        <v>RAES Freddy</v>
      </c>
      <c r="F39" s="24" t="str">
        <f>VLOOKUP(C39,'[2]LEDEN'!A:C,3,FALSE)</f>
        <v>K.ME</v>
      </c>
      <c r="H39" s="62" t="s">
        <v>49</v>
      </c>
      <c r="I39" s="62"/>
      <c r="J39" s="62"/>
      <c r="K39" s="63"/>
      <c r="L39" s="62"/>
      <c r="M39" s="62"/>
      <c r="N39" s="62"/>
      <c r="O39"/>
      <c r="P39" s="24"/>
    </row>
    <row r="40" spans="2:16" ht="10.5" customHeight="1">
      <c r="B40"/>
      <c r="C40" s="24"/>
      <c r="O40"/>
      <c r="P40" s="24"/>
    </row>
    <row r="41" spans="2:16" ht="15">
      <c r="B41" s="44" t="s">
        <v>50</v>
      </c>
      <c r="C41" s="24"/>
      <c r="E41" s="45">
        <v>30</v>
      </c>
      <c r="O41"/>
      <c r="P41" s="24"/>
    </row>
    <row r="42" spans="2:16" ht="10.5" customHeight="1">
      <c r="B42"/>
      <c r="C42" s="24"/>
      <c r="O42"/>
      <c r="P42" s="24"/>
    </row>
    <row r="43" spans="2:16" ht="15">
      <c r="B43" s="45" t="s">
        <v>64</v>
      </c>
      <c r="C43" s="24"/>
      <c r="E43" s="46" t="s">
        <v>51</v>
      </c>
      <c r="F43" s="47"/>
      <c r="G43" s="48"/>
      <c r="H43" s="48"/>
      <c r="I43" s="48"/>
      <c r="J43" s="48"/>
      <c r="K43" s="49"/>
      <c r="M43" s="50">
        <v>1.3</v>
      </c>
      <c r="O43"/>
      <c r="P43" s="24"/>
    </row>
    <row r="44" ht="15">
      <c r="E44" s="51" t="s">
        <v>52</v>
      </c>
    </row>
    <row r="45" ht="10.5" customHeight="1"/>
    <row r="46" spans="2:5" ht="15">
      <c r="B46" s="44" t="s">
        <v>53</v>
      </c>
      <c r="E46" t="s">
        <v>54</v>
      </c>
    </row>
    <row r="48" spans="2:13" ht="15">
      <c r="B48" s="47" t="s">
        <v>55</v>
      </c>
      <c r="D48" s="51"/>
      <c r="E48" s="51" t="s">
        <v>56</v>
      </c>
      <c r="F48" s="52"/>
      <c r="G48" s="53"/>
      <c r="H48" s="53"/>
      <c r="I48" s="53"/>
      <c r="J48" s="53"/>
      <c r="K48" s="54"/>
      <c r="L48" s="53"/>
      <c r="M48" s="51"/>
    </row>
    <row r="49" spans="2:4" ht="12.75" customHeight="1">
      <c r="B49" s="53"/>
      <c r="C49" s="55"/>
      <c r="D49" s="51"/>
    </row>
    <row r="50" spans="2:15" ht="15">
      <c r="B50" s="53"/>
      <c r="E50" s="47" t="s">
        <v>57</v>
      </c>
      <c r="F50" s="56"/>
      <c r="G50" s="56"/>
      <c r="H50" s="47"/>
      <c r="I50" s="48"/>
      <c r="J50" s="48"/>
      <c r="K50" s="49"/>
      <c r="L50" s="47" t="s">
        <v>58</v>
      </c>
      <c r="M50" s="48"/>
      <c r="N50" s="47"/>
      <c r="O50" s="51"/>
    </row>
    <row r="51" spans="2:15" ht="15">
      <c r="B51" s="53"/>
      <c r="E51" s="47"/>
      <c r="F51" s="56"/>
      <c r="G51" s="56"/>
      <c r="H51" s="47"/>
      <c r="I51" s="48"/>
      <c r="J51" s="48"/>
      <c r="K51" s="49"/>
      <c r="L51" s="47" t="s">
        <v>59</v>
      </c>
      <c r="M51" s="48"/>
      <c r="N51" s="47"/>
      <c r="O51" s="51"/>
    </row>
    <row r="52" spans="2:15" ht="15">
      <c r="B52" s="53"/>
      <c r="E52" s="47"/>
      <c r="F52" s="56"/>
      <c r="G52" s="56"/>
      <c r="H52" s="47"/>
      <c r="I52" s="48"/>
      <c r="J52" s="48"/>
      <c r="K52" s="49"/>
      <c r="L52" s="47"/>
      <c r="M52" s="48"/>
      <c r="N52" s="47"/>
      <c r="O52" s="51"/>
    </row>
    <row r="53" spans="2:13" ht="15">
      <c r="B53" s="53"/>
      <c r="C53" s="47" t="s">
        <v>60</v>
      </c>
      <c r="D53" s="51"/>
      <c r="E53" s="51"/>
      <c r="F53" s="52"/>
      <c r="G53" s="53"/>
      <c r="H53" s="53"/>
      <c r="I53" s="53"/>
      <c r="J53" s="53"/>
      <c r="K53" s="54"/>
      <c r="L53" s="52"/>
      <c r="M53" s="51"/>
    </row>
    <row r="54" spans="2:13" ht="15">
      <c r="B54" s="53"/>
      <c r="C54" s="47"/>
      <c r="D54" s="51"/>
      <c r="E54" s="51"/>
      <c r="F54" s="52"/>
      <c r="G54" s="53"/>
      <c r="H54" s="53"/>
      <c r="I54" s="53"/>
      <c r="J54" s="53"/>
      <c r="K54" s="54"/>
      <c r="L54" s="52"/>
      <c r="M54" s="51"/>
    </row>
    <row r="55" spans="2:14" ht="15">
      <c r="B55" s="53"/>
      <c r="C55" s="55" t="s">
        <v>61</v>
      </c>
      <c r="D55" s="56"/>
      <c r="E55" s="56"/>
      <c r="F55" s="47"/>
      <c r="G55" s="48"/>
      <c r="H55" s="48"/>
      <c r="I55" s="48"/>
      <c r="J55" s="48"/>
      <c r="K55" s="49"/>
      <c r="L55" s="47"/>
      <c r="M55" s="51"/>
      <c r="N55" t="s">
        <v>62</v>
      </c>
    </row>
    <row r="56" spans="2:13" ht="15.75" thickBot="1">
      <c r="B56" s="53"/>
      <c r="C56" s="52"/>
      <c r="D56" s="51"/>
      <c r="E56" s="51"/>
      <c r="F56" s="52"/>
      <c r="G56" s="53"/>
      <c r="H56" s="53"/>
      <c r="I56" s="53"/>
      <c r="J56" s="53"/>
      <c r="K56" s="54"/>
      <c r="L56" s="52"/>
      <c r="M56" s="51"/>
    </row>
    <row r="57" spans="2:15" ht="15.75" thickBot="1">
      <c r="B57" s="53"/>
      <c r="D57" s="57" t="s">
        <v>63</v>
      </c>
      <c r="E57" s="58"/>
      <c r="F57" s="58"/>
      <c r="G57" s="58"/>
      <c r="H57" s="58"/>
      <c r="I57" s="59"/>
      <c r="J57" s="58"/>
      <c r="K57" s="60"/>
      <c r="L57" s="58"/>
      <c r="M57" s="58"/>
      <c r="N57" s="58"/>
      <c r="O57" s="61"/>
    </row>
  </sheetData>
  <sheetProtection/>
  <mergeCells count="5">
    <mergeCell ref="C1:N1"/>
    <mergeCell ref="A7:P7"/>
    <mergeCell ref="B4:P4"/>
    <mergeCell ref="B34:P34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2013-01-17T07:49:03Z</cp:lastPrinted>
  <dcterms:created xsi:type="dcterms:W3CDTF">2013-01-17T07:46:06Z</dcterms:created>
  <dcterms:modified xsi:type="dcterms:W3CDTF">2013-01-17T09:04:25Z</dcterms:modified>
  <cp:category/>
  <cp:version/>
  <cp:contentType/>
  <cp:contentStatus/>
</cp:coreProperties>
</file>