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<sst xmlns="http://schemas.openxmlformats.org/spreadsheetml/2006/main" count="40" uniqueCount="24">
  <si>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</si>
  <si>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</si>
  <si>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</si>
  <si>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</si>
  <si>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VRIJSPEL</t>
  </si>
  <si>
    <t xml:space="preserve">        KLEIN</t>
  </si>
  <si>
    <t>datum:</t>
  </si>
  <si>
    <t>Lokaal:</t>
  </si>
  <si>
    <t xml:space="preserve">District :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</si>
  <si>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</si>
  <si>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</si>
  <si>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</si>
  <si>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</si>
  <si>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</si>
  <si>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</si>
  <si>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</si>
  <si>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</si>
  <si>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</si>
  <si>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10 &amp; 12nov14</t>
  </si>
  <si>
    <t>KBC Ons Huis</t>
  </si>
  <si>
    <t>DENDERSTREEK</t>
  </si>
  <si>
    <t>Wedstrijdleiding: Temmerman Walter</t>
  </si>
  <si>
    <r>
      <t xml:space="preserve">DE BECK Cléry (KOH) </t>
    </r>
    <r>
      <rPr>
        <i/>
        <sz val="12"/>
        <color indexed="8"/>
        <rFont val="Arial"/>
        <family val="2"/>
      </rPr>
      <t xml:space="preserve">speelt de Gewestelijke Finale in het weekend </t>
    </r>
  </si>
  <si>
    <r>
      <rPr>
        <i/>
        <sz val="12"/>
        <color indexed="8"/>
        <rFont val="Arial"/>
        <family val="2"/>
      </rPr>
      <t xml:space="preserve">van </t>
    </r>
    <r>
      <rPr>
        <b/>
        <i/>
        <sz val="12"/>
        <color indexed="8"/>
        <rFont val="Arial"/>
        <family val="2"/>
      </rPr>
      <t xml:space="preserve">27 &amp; 28 december 2014 </t>
    </r>
    <r>
      <rPr>
        <i/>
        <sz val="12"/>
        <color indexed="8"/>
        <rFont val="Arial"/>
        <family val="2"/>
      </rPr>
      <t xml:space="preserve">in het district </t>
    </r>
    <r>
      <rPr>
        <b/>
        <i/>
        <sz val="12"/>
        <color indexed="8"/>
        <rFont val="Arial"/>
        <family val="2"/>
      </rPr>
      <t>Denderstreek (KBC Ons Huis).</t>
    </r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</si>
</sst>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i/>
      <sz val="11"/>
      <color indexed="8"/>
      <name val="Calibri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2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3" fillId="0" borderId="0" xfId="0" applyFont="1" applyAlignment="1">
      <alignment/>
    </xf>
    <xf numFmtId="0" fontId="29" fillId="0" borderId="0" xfId="0" applyFont="1" applyAlignment="1">
      <alignment horizontal="left"/>
    </xf>
    <xf numFmtId="0" fontId="30" fillId="33" borderId="0" xfId="0" applyFont="1" applyFill="1" applyBorder="1" applyAlignment="1">
      <alignment horizontal="left"/>
    </xf>
    <xf numFmtId="0" fontId="30" fillId="33" borderId="14" xfId="0" applyFont="1" applyFill="1" applyBorder="1" applyAlignment="1">
      <alignment horizontal="left"/>
    </xf>
    <xf numFmtId="14" fontId="31" fillId="0" borderId="0" xfId="0" applyNumberFormat="1" applyFont="1" applyAlignment="1">
      <alignment/>
    </xf>
    <xf numFmtId="0" fontId="19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152400</xdr:rowOff>
    </xdr:from>
    <xdr:to>
      <xdr:col>12</xdr:col>
      <xdr:colOff>161925</xdr:colOff>
      <xdr:row>53</xdr:row>
      <xdr:rowOff>66675</xdr:rowOff>
    </xdr:to>
    <xdr:sp>
      <xdr:nvSpPr>
        <xdr:cNvPr id="1" name="Rectangle 16"/>
        <xdr:cNvSpPr>
          <a:spLocks/>
        </xdr:cNvSpPr>
      </xdr:nvSpPr>
      <xdr:spPr>
        <a:xfrm>
          <a:off x="0" y="7724775"/>
          <a:ext cx="6400800" cy="6762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DSB   --  STILTEN</a:t>
          </a:r>
          <a:r>
            <a:rPr lang="en-US" cap="none" sz="1300" b="1" i="0" u="none" baseline="0">
              <a:solidFill>
                <a:srgbClr val="000000"/>
              </a:solidFill>
            </a:rPr>
            <a:t> Rik</a:t>
          </a:r>
          <a:r>
            <a:rPr lang="en-US" cap="none" sz="1300" b="1" i="0" u="none" baseline="0">
              <a:solidFill>
                <a:srgbClr val="000000"/>
              </a:solidFill>
            </a:rPr>
            <a:t>-- Broekkouter 1  --  9200 Baasrode
</a:t>
          </a:r>
          <a:r>
            <a:rPr lang="en-US" cap="none" sz="1300" b="1" i="0" u="none" baseline="0">
              <a:solidFill>
                <a:srgbClr val="000000"/>
              </a:solidFill>
            </a:rPr>
            <a:t>GSM : 0486/68.62.62  --  e-mail : rikstilten@hotmail.com
</a:t>
          </a:r>
          <a:r>
            <a:rPr lang="en-US" cap="none" sz="1300" b="1" i="0" u="none" baseline="0">
              <a:solidFill>
                <a:srgbClr val="000000"/>
              </a:solidFill>
            </a:rPr>
            <a:t>Uitslag Rechtstreekse Districtfinale 5</a:t>
          </a:r>
          <a:r>
            <a:rPr lang="en-US" cap="none" sz="1300" b="1" i="0" u="none" baseline="0">
              <a:solidFill>
                <a:srgbClr val="000000"/>
              </a:solidFill>
            </a:rPr>
            <a:t>°</a:t>
          </a:r>
          <a:r>
            <a:rPr lang="en-US" cap="none" sz="1300" b="1" i="0" u="none" baseline="0">
              <a:solidFill>
                <a:srgbClr val="000000"/>
              </a:solidFill>
            </a:rPr>
            <a:t> klasse vrijspel KB-  14 oktober 2014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BStick20101123\KBBB14-15\UITSLAGEN\VERBEKEN\DF\uitslag%20districtfinales%20vrijspel%20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"/>
      <sheetName val="distrf7"/>
      <sheetName val="distrf6"/>
      <sheetName val="distrf5"/>
      <sheetName val="distrf4"/>
      <sheetName val="distrf3"/>
      <sheetName val="distrf12"/>
      <sheetName val="SAMENVATTING"/>
      <sheetName val="Blad2"/>
      <sheetName val="databank"/>
      <sheetName val="dataweb"/>
      <sheetName val="LEDEN"/>
    </sheetNames>
    <sheetDataSet>
      <sheetData sheetId="11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TEMMERMAN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Gert-Jan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C3" sqref="C3:D3"/>
    </sheetView>
  </sheetViews>
  <sheetFormatPr defaultColWidth="9.140625" defaultRowHeight="15"/>
  <cols>
    <col min="1" max="1" width="9.57421875" style="0" customWidth="1"/>
    <col min="2" max="2" width="3.140625" style="19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 t="s">
        <v>18</v>
      </c>
      <c r="D3" s="11"/>
      <c r="E3" s="12" t="s">
        <v>7</v>
      </c>
      <c r="F3" s="13" t="s">
        <v>19</v>
      </c>
      <c r="G3" s="13"/>
      <c r="H3" s="13"/>
      <c r="I3" s="13"/>
      <c r="J3" s="14" t="s">
        <v>8</v>
      </c>
      <c r="K3" s="44" t="s">
        <v>20</v>
      </c>
      <c r="L3" s="44"/>
      <c r="M3" s="45"/>
    </row>
    <row r="4" spans="1:13" ht="3.75" customHeight="1">
      <c r="A4" s="15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ht="5.25" customHeight="1"/>
    <row r="6" spans="1:12" ht="15">
      <c r="A6" s="20" t="s">
        <v>9</v>
      </c>
      <c r="B6" s="21" t="str">
        <f>VLOOKUP(L6,'[1]LEDEN'!A:E,2,FALSE)</f>
        <v>DE BECK Clery</v>
      </c>
      <c r="C6" s="20"/>
      <c r="D6" s="20"/>
      <c r="E6" s="20"/>
      <c r="F6" s="20" t="s">
        <v>10</v>
      </c>
      <c r="G6" s="22" t="str">
        <f>VLOOKUP(L6,'[1]LEDEN'!A:E,3,FALSE)</f>
        <v>KOH</v>
      </c>
      <c r="H6" s="22"/>
      <c r="I6" s="20"/>
      <c r="J6" s="20"/>
      <c r="K6" s="20"/>
      <c r="L6" s="23">
        <v>9063</v>
      </c>
    </row>
    <row r="7" ht="6" customHeight="1"/>
    <row r="8" spans="6:12" ht="15">
      <c r="F8" s="24" t="s">
        <v>11</v>
      </c>
      <c r="G8" s="25" t="s">
        <v>12</v>
      </c>
      <c r="H8" s="25">
        <v>2.3</v>
      </c>
      <c r="I8" s="26" t="s">
        <v>13</v>
      </c>
      <c r="J8" s="27" t="s">
        <v>14</v>
      </c>
      <c r="K8" s="25" t="s">
        <v>15</v>
      </c>
      <c r="L8" s="25" t="s">
        <v>16</v>
      </c>
    </row>
    <row r="9" spans="2:14" ht="15" customHeight="1">
      <c r="B9" s="28">
        <v>1</v>
      </c>
      <c r="C9" s="29" t="str">
        <f>VLOOKUP(N9,'[1]LEDEN'!A:E,2,FALSE)</f>
        <v>GERSOULLE Marc</v>
      </c>
      <c r="D9" s="30"/>
      <c r="E9" s="30"/>
      <c r="F9" s="28">
        <v>2</v>
      </c>
      <c r="G9" s="28"/>
      <c r="H9" s="28">
        <v>70</v>
      </c>
      <c r="I9" s="28">
        <v>27</v>
      </c>
      <c r="J9" s="31">
        <f aca="true" t="shared" si="0" ref="J9:J14">ROUNDDOWN(H9/I9,2)</f>
        <v>2.59</v>
      </c>
      <c r="K9" s="28">
        <v>9</v>
      </c>
      <c r="L9" s="32"/>
      <c r="N9">
        <v>9064</v>
      </c>
    </row>
    <row r="10" spans="2:14" ht="15" customHeight="1">
      <c r="B10" s="28">
        <v>2</v>
      </c>
      <c r="C10" s="29" t="str">
        <f>VLOOKUP(N10,'[1]LEDEN'!A:E,2,FALSE)</f>
        <v>VAN DE CAN Thierry</v>
      </c>
      <c r="D10" s="30"/>
      <c r="E10" s="30"/>
      <c r="F10" s="28">
        <v>2</v>
      </c>
      <c r="G10" s="28"/>
      <c r="H10" s="28">
        <v>70</v>
      </c>
      <c r="I10" s="28">
        <v>23</v>
      </c>
      <c r="J10" s="31">
        <f t="shared" si="0"/>
        <v>3.04</v>
      </c>
      <c r="K10" s="28">
        <v>19</v>
      </c>
      <c r="L10" s="33">
        <v>1</v>
      </c>
      <c r="N10">
        <v>2338</v>
      </c>
    </row>
    <row r="11" spans="2:14" ht="15" customHeight="1">
      <c r="B11" s="28">
        <v>3</v>
      </c>
      <c r="C11" s="29" t="str">
        <f>VLOOKUP(N11,'[1]LEDEN'!A:E,2,FALSE)</f>
        <v>GERSOULLE Marc</v>
      </c>
      <c r="D11" s="30"/>
      <c r="E11" s="30"/>
      <c r="F11" s="28">
        <v>2</v>
      </c>
      <c r="G11" s="28"/>
      <c r="H11" s="28">
        <v>70</v>
      </c>
      <c r="I11" s="28">
        <v>30</v>
      </c>
      <c r="J11" s="31">
        <f t="shared" si="0"/>
        <v>2.33</v>
      </c>
      <c r="K11" s="28">
        <v>12</v>
      </c>
      <c r="L11" s="33"/>
      <c r="N11">
        <v>9064</v>
      </c>
    </row>
    <row r="12" spans="2:12" ht="15" customHeight="1" hidden="1">
      <c r="B12" s="28">
        <v>4</v>
      </c>
      <c r="C12" s="29" t="e">
        <f>VLOOKUP(N12,'[1]LEDEN'!A:E,2,FALSE)</f>
        <v>#N/A</v>
      </c>
      <c r="D12" s="30"/>
      <c r="E12" s="30"/>
      <c r="F12" s="28"/>
      <c r="G12" s="28"/>
      <c r="H12" s="28">
        <f>G12/8*7</f>
        <v>0</v>
      </c>
      <c r="I12" s="28"/>
      <c r="J12" s="31" t="e">
        <f t="shared" si="0"/>
        <v>#DIV/0!</v>
      </c>
      <c r="K12" s="28"/>
      <c r="L12" s="33"/>
    </row>
    <row r="13" spans="2:14" ht="15" customHeight="1">
      <c r="B13" s="28">
        <v>4</v>
      </c>
      <c r="C13" s="29" t="str">
        <f>VLOOKUP(N13,'[1]LEDEN'!A:E,2,FALSE)</f>
        <v>VAN DE CAN Thierry</v>
      </c>
      <c r="D13" s="30"/>
      <c r="E13" s="30"/>
      <c r="F13" s="28">
        <v>0</v>
      </c>
      <c r="G13" s="28"/>
      <c r="H13" s="28">
        <v>63</v>
      </c>
      <c r="I13" s="28">
        <v>34</v>
      </c>
      <c r="J13" s="31">
        <f t="shared" si="0"/>
        <v>1.85</v>
      </c>
      <c r="K13" s="28">
        <v>12</v>
      </c>
      <c r="L13" s="33"/>
      <c r="N13">
        <v>2338</v>
      </c>
    </row>
    <row r="14" spans="1:13" ht="15" customHeight="1">
      <c r="A14" s="34"/>
      <c r="B14" s="35"/>
      <c r="C14" s="34"/>
      <c r="D14" s="34"/>
      <c r="E14" s="34" t="s">
        <v>17</v>
      </c>
      <c r="F14" s="36">
        <f>SUM(F9:F13)</f>
        <v>6</v>
      </c>
      <c r="G14" s="36">
        <f>SUM(G9:G13)</f>
        <v>0</v>
      </c>
      <c r="H14" s="36">
        <f>SUM(H9:H13)</f>
        <v>273</v>
      </c>
      <c r="I14" s="36">
        <f>SUM(I9:I13)</f>
        <v>114</v>
      </c>
      <c r="J14" s="37">
        <f t="shared" si="0"/>
        <v>2.39</v>
      </c>
      <c r="K14" s="36">
        <f>MAX(K9:K13)</f>
        <v>19</v>
      </c>
      <c r="L14" s="38"/>
      <c r="M14" s="39"/>
    </row>
    <row r="15" spans="1:12" ht="8.25" customHeight="1" thickBot="1">
      <c r="A15" s="40"/>
      <c r="B15" s="41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ht="7.5" customHeight="1"/>
    <row r="17" spans="1:12" ht="15">
      <c r="A17" s="20" t="s">
        <v>9</v>
      </c>
      <c r="B17" s="21" t="str">
        <f>VLOOKUP(L17,'[1]LEDEN'!A:E,2,FALSE)</f>
        <v>VAN DE CAN Thierry</v>
      </c>
      <c r="C17" s="20"/>
      <c r="D17" s="20"/>
      <c r="E17" s="20"/>
      <c r="F17" s="20" t="s">
        <v>10</v>
      </c>
      <c r="G17" s="22" t="str">
        <f>VLOOKUP(L17,'[1]LEDEN'!A:E,3,FALSE)</f>
        <v>STER</v>
      </c>
      <c r="H17" s="22"/>
      <c r="I17" s="20"/>
      <c r="J17" s="20"/>
      <c r="K17" s="20"/>
      <c r="L17" s="23">
        <v>2338</v>
      </c>
    </row>
    <row r="18" ht="6" customHeight="1"/>
    <row r="19" spans="6:12" ht="15">
      <c r="F19" s="25"/>
      <c r="G19" s="25"/>
      <c r="H19" s="25">
        <v>2.3</v>
      </c>
      <c r="I19" s="25" t="s">
        <v>13</v>
      </c>
      <c r="J19" s="27" t="s">
        <v>14</v>
      </c>
      <c r="K19" s="25" t="s">
        <v>15</v>
      </c>
      <c r="L19" s="25" t="s">
        <v>16</v>
      </c>
    </row>
    <row r="20" spans="2:14" ht="15">
      <c r="B20" s="28">
        <v>1</v>
      </c>
      <c r="C20" s="29" t="str">
        <f>VLOOKUP(N20,'[1]LEDEN'!A:E,2,FALSE)</f>
        <v>GERSOULLE Marc</v>
      </c>
      <c r="D20" s="30"/>
      <c r="E20" s="30"/>
      <c r="F20" s="28">
        <v>2</v>
      </c>
      <c r="G20" s="28"/>
      <c r="H20" s="28">
        <v>70</v>
      </c>
      <c r="I20" s="28">
        <v>32</v>
      </c>
      <c r="J20" s="31">
        <f aca="true" t="shared" si="1" ref="J20:J25">ROUNDDOWN(H20/I20,2)</f>
        <v>2.18</v>
      </c>
      <c r="K20" s="28">
        <v>16</v>
      </c>
      <c r="L20" s="32"/>
      <c r="N20">
        <v>9064</v>
      </c>
    </row>
    <row r="21" spans="2:14" ht="15">
      <c r="B21" s="28">
        <v>2</v>
      </c>
      <c r="C21" s="29" t="str">
        <f>VLOOKUP(N21,'[1]LEDEN'!A:E,2,FALSE)</f>
        <v>DE BECK Clery</v>
      </c>
      <c r="D21" s="30"/>
      <c r="E21" s="30"/>
      <c r="F21" s="28">
        <v>0</v>
      </c>
      <c r="G21" s="28"/>
      <c r="H21" s="28">
        <v>66</v>
      </c>
      <c r="I21" s="28">
        <v>23</v>
      </c>
      <c r="J21" s="31">
        <f t="shared" si="1"/>
        <v>2.86</v>
      </c>
      <c r="K21" s="28">
        <v>15</v>
      </c>
      <c r="L21" s="33">
        <v>2</v>
      </c>
      <c r="N21">
        <v>9063</v>
      </c>
    </row>
    <row r="22" spans="2:14" ht="15">
      <c r="B22" s="28">
        <v>3</v>
      </c>
      <c r="C22" s="29" t="str">
        <f>VLOOKUP(N22,'[1]LEDEN'!A:E,2,FALSE)</f>
        <v>GERSOULLE Marc</v>
      </c>
      <c r="D22" s="30"/>
      <c r="E22" s="30"/>
      <c r="F22" s="28">
        <v>2</v>
      </c>
      <c r="G22" s="28"/>
      <c r="H22" s="28">
        <v>70</v>
      </c>
      <c r="I22" s="28">
        <v>30</v>
      </c>
      <c r="J22" s="31">
        <f t="shared" si="1"/>
        <v>2.33</v>
      </c>
      <c r="K22" s="28">
        <v>13</v>
      </c>
      <c r="L22" s="33"/>
      <c r="N22">
        <v>9064</v>
      </c>
    </row>
    <row r="23" spans="2:12" ht="15" hidden="1">
      <c r="B23" s="28"/>
      <c r="C23" s="29" t="e">
        <f>VLOOKUP(N23,'[1]LEDEN'!A:E,2,FALSE)</f>
        <v>#N/A</v>
      </c>
      <c r="D23" s="30"/>
      <c r="E23" s="30"/>
      <c r="F23" s="28"/>
      <c r="G23" s="28"/>
      <c r="H23" s="28">
        <f>G23/8*7</f>
        <v>0</v>
      </c>
      <c r="I23" s="28"/>
      <c r="J23" s="31" t="e">
        <f t="shared" si="1"/>
        <v>#DIV/0!</v>
      </c>
      <c r="K23" s="28"/>
      <c r="L23" s="33"/>
    </row>
    <row r="24" spans="2:14" ht="15">
      <c r="B24" s="28">
        <v>4</v>
      </c>
      <c r="C24" s="29" t="str">
        <f>VLOOKUP(N24,'[1]LEDEN'!A:E,2,FALSE)</f>
        <v>DE BECK Clery</v>
      </c>
      <c r="D24" s="30"/>
      <c r="E24" s="30"/>
      <c r="F24" s="28">
        <v>2</v>
      </c>
      <c r="G24" s="28"/>
      <c r="H24" s="28">
        <v>70</v>
      </c>
      <c r="I24" s="28">
        <v>34</v>
      </c>
      <c r="J24" s="31">
        <f t="shared" si="1"/>
        <v>2.05</v>
      </c>
      <c r="K24" s="28">
        <v>8</v>
      </c>
      <c r="L24" s="33"/>
      <c r="N24">
        <v>9063</v>
      </c>
    </row>
    <row r="25" spans="1:12" ht="15">
      <c r="A25" s="34"/>
      <c r="B25" s="35"/>
      <c r="C25" s="34"/>
      <c r="D25" s="34"/>
      <c r="E25" s="34" t="s">
        <v>17</v>
      </c>
      <c r="F25" s="36">
        <f>SUM(F20:F24)</f>
        <v>6</v>
      </c>
      <c r="G25" s="36">
        <f>SUM(G20:G24)</f>
        <v>0</v>
      </c>
      <c r="H25" s="36">
        <f>SUM(H20:H24)</f>
        <v>276</v>
      </c>
      <c r="I25" s="36">
        <f>SUM(I20:I24)</f>
        <v>119</v>
      </c>
      <c r="J25" s="37">
        <f t="shared" si="1"/>
        <v>2.31</v>
      </c>
      <c r="K25" s="36">
        <f>MAX(K20:K24)</f>
        <v>16</v>
      </c>
      <c r="L25" s="38"/>
    </row>
    <row r="26" spans="1:12" ht="7.5" customHeight="1" thickBot="1">
      <c r="A26" s="40"/>
      <c r="B26" s="41"/>
      <c r="C26" s="40"/>
      <c r="D26" s="40"/>
      <c r="E26" s="40"/>
      <c r="F26" s="40"/>
      <c r="G26" s="40"/>
      <c r="H26" s="40"/>
      <c r="I26" s="40"/>
      <c r="J26" s="40"/>
      <c r="K26" s="40"/>
      <c r="L26" s="40"/>
    </row>
    <row r="27" ht="3.75" customHeight="1"/>
    <row r="28" spans="1:12" ht="15">
      <c r="A28" s="20" t="s">
        <v>9</v>
      </c>
      <c r="B28" s="21" t="str">
        <f>VLOOKUP(L28,'[1]LEDEN'!A:E,2,FALSE)</f>
        <v>GERSOULLE Marc</v>
      </c>
      <c r="C28" s="20"/>
      <c r="D28" s="20"/>
      <c r="E28" s="20"/>
      <c r="F28" s="20" t="s">
        <v>10</v>
      </c>
      <c r="G28" s="22" t="str">
        <f>VLOOKUP(L28,'[1]LEDEN'!A:E,3,FALSE)</f>
        <v>KOH</v>
      </c>
      <c r="H28" s="22"/>
      <c r="I28" s="20"/>
      <c r="J28" s="20"/>
      <c r="K28" s="20"/>
      <c r="L28" s="23">
        <v>9064</v>
      </c>
    </row>
    <row r="29" ht="7.5" customHeight="1"/>
    <row r="30" spans="6:12" ht="15">
      <c r="F30" s="24" t="s">
        <v>11</v>
      </c>
      <c r="G30" s="25" t="s">
        <v>12</v>
      </c>
      <c r="H30" s="25">
        <v>2.3</v>
      </c>
      <c r="I30" s="26" t="s">
        <v>13</v>
      </c>
      <c r="J30" s="27" t="s">
        <v>14</v>
      </c>
      <c r="K30" s="25" t="s">
        <v>15</v>
      </c>
      <c r="L30" s="25" t="s">
        <v>16</v>
      </c>
    </row>
    <row r="31" spans="2:14" ht="15">
      <c r="B31" s="28">
        <v>1</v>
      </c>
      <c r="C31" s="29" t="str">
        <f>VLOOKUP(N31,'[1]LEDEN'!A:E,2,FALSE)</f>
        <v>DE BECK Clery</v>
      </c>
      <c r="D31" s="30"/>
      <c r="E31" s="30"/>
      <c r="F31" s="28">
        <v>0</v>
      </c>
      <c r="G31" s="28"/>
      <c r="H31" s="28">
        <v>48</v>
      </c>
      <c r="I31" s="28">
        <v>27</v>
      </c>
      <c r="J31" s="31">
        <f aca="true" t="shared" si="2" ref="J31:J36">ROUNDDOWN(H31/I31,2)</f>
        <v>1.77</v>
      </c>
      <c r="K31" s="28">
        <v>11</v>
      </c>
      <c r="L31" s="32"/>
      <c r="N31">
        <v>9063</v>
      </c>
    </row>
    <row r="32" spans="2:14" ht="15">
      <c r="B32" s="28">
        <v>2</v>
      </c>
      <c r="C32" s="29" t="str">
        <f>VLOOKUP(N32,'[1]LEDEN'!A:E,2,FALSE)</f>
        <v>VAN DE CAN Thierry</v>
      </c>
      <c r="D32" s="30"/>
      <c r="E32" s="30"/>
      <c r="F32" s="28">
        <v>0</v>
      </c>
      <c r="G32" s="28"/>
      <c r="H32" s="28">
        <v>41</v>
      </c>
      <c r="I32" s="28">
        <v>32</v>
      </c>
      <c r="J32" s="31">
        <f t="shared" si="2"/>
        <v>1.28</v>
      </c>
      <c r="K32" s="28">
        <v>7</v>
      </c>
      <c r="L32" s="33">
        <v>3</v>
      </c>
      <c r="N32">
        <v>2338</v>
      </c>
    </row>
    <row r="33" spans="2:12" ht="15" hidden="1">
      <c r="B33" s="28">
        <v>3</v>
      </c>
      <c r="C33" s="29" t="e">
        <f>VLOOKUP(N33,'[1]LEDEN'!A:E,2,FALSE)</f>
        <v>#N/A</v>
      </c>
      <c r="D33" s="30"/>
      <c r="E33" s="30"/>
      <c r="F33" s="28"/>
      <c r="G33" s="28"/>
      <c r="H33" s="28">
        <f>G33/8*7</f>
        <v>0</v>
      </c>
      <c r="I33" s="28"/>
      <c r="J33" s="31" t="e">
        <f t="shared" si="2"/>
        <v>#DIV/0!</v>
      </c>
      <c r="K33" s="28"/>
      <c r="L33" s="33"/>
    </row>
    <row r="34" spans="2:14" ht="15">
      <c r="B34" s="28">
        <v>3</v>
      </c>
      <c r="C34" s="29" t="str">
        <f>VLOOKUP(N34,'[1]LEDEN'!A:E,2,FALSE)</f>
        <v>VAN DE CAN Thierry</v>
      </c>
      <c r="D34" s="30"/>
      <c r="E34" s="30"/>
      <c r="F34" s="28">
        <v>0</v>
      </c>
      <c r="G34" s="28"/>
      <c r="H34" s="28">
        <v>59</v>
      </c>
      <c r="I34" s="28">
        <v>30</v>
      </c>
      <c r="J34" s="31">
        <f t="shared" si="2"/>
        <v>1.96</v>
      </c>
      <c r="K34" s="28">
        <v>8</v>
      </c>
      <c r="L34" s="33"/>
      <c r="N34">
        <v>2338</v>
      </c>
    </row>
    <row r="35" spans="2:14" ht="15">
      <c r="B35" s="28">
        <v>4</v>
      </c>
      <c r="C35" s="29" t="str">
        <f>VLOOKUP(N35,'[1]LEDEN'!A:E,2,FALSE)</f>
        <v>DE BECK Clery</v>
      </c>
      <c r="D35" s="30"/>
      <c r="E35" s="30"/>
      <c r="F35" s="28">
        <v>0</v>
      </c>
      <c r="G35" s="28"/>
      <c r="H35" s="28">
        <v>41</v>
      </c>
      <c r="I35" s="28">
        <v>30</v>
      </c>
      <c r="J35" s="31">
        <f t="shared" si="2"/>
        <v>1.36</v>
      </c>
      <c r="K35" s="28">
        <v>4</v>
      </c>
      <c r="L35" s="33"/>
      <c r="N35">
        <v>9063</v>
      </c>
    </row>
    <row r="36" spans="1:12" ht="15">
      <c r="A36" s="34"/>
      <c r="B36" s="35"/>
      <c r="C36" s="34"/>
      <c r="D36" s="34"/>
      <c r="E36" s="34" t="s">
        <v>17</v>
      </c>
      <c r="F36" s="36">
        <f>SUM(F31:F35)</f>
        <v>0</v>
      </c>
      <c r="G36" s="36">
        <f>SUM(G31:G35)</f>
        <v>0</v>
      </c>
      <c r="H36" s="36">
        <f>SUM(H31:H35)</f>
        <v>189</v>
      </c>
      <c r="I36" s="36">
        <f>SUM(I31:I35)</f>
        <v>119</v>
      </c>
      <c r="J36" s="37">
        <f t="shared" si="2"/>
        <v>1.58</v>
      </c>
      <c r="K36" s="36">
        <f>MAX(K31:K35)</f>
        <v>11</v>
      </c>
      <c r="L36" s="38"/>
    </row>
    <row r="37" spans="1:12" ht="6.75" customHeight="1" thickBot="1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ht="6" customHeight="1"/>
    <row r="40" spans="2:11" ht="15">
      <c r="B40" s="46" t="s">
        <v>21</v>
      </c>
      <c r="C40" s="47"/>
      <c r="D40" s="48"/>
      <c r="E40" s="48"/>
      <c r="F40" s="48"/>
      <c r="G40" s="19"/>
      <c r="H40" s="19"/>
      <c r="I40" s="19"/>
      <c r="J40" s="19"/>
      <c r="K40" s="19"/>
    </row>
    <row r="41" spans="6:11" ht="15">
      <c r="F41" s="19"/>
      <c r="G41" s="19"/>
      <c r="H41" s="19"/>
      <c r="I41" s="19"/>
      <c r="J41" s="19"/>
      <c r="K41" s="19"/>
    </row>
    <row r="42" spans="6:11" ht="15">
      <c r="F42" s="19"/>
      <c r="G42" s="19"/>
      <c r="H42" s="19"/>
      <c r="I42" s="19"/>
      <c r="J42" s="19"/>
      <c r="K42" s="19"/>
    </row>
    <row r="43" spans="8:12" ht="15.75">
      <c r="H43" s="42"/>
      <c r="I43" s="43"/>
      <c r="J43" s="43"/>
      <c r="K43" s="43"/>
      <c r="L43" s="43"/>
    </row>
    <row r="44" spans="2:10" ht="15.75">
      <c r="B44" s="49" t="s">
        <v>22</v>
      </c>
      <c r="C44" s="49"/>
      <c r="D44" s="49"/>
      <c r="E44" s="49"/>
      <c r="F44" s="49"/>
      <c r="G44" s="49"/>
      <c r="H44" s="49"/>
      <c r="I44" s="49"/>
      <c r="J44" s="50"/>
    </row>
    <row r="45" spans="2:10" ht="15.75">
      <c r="B45" s="49" t="s">
        <v>23</v>
      </c>
      <c r="C45" s="49"/>
      <c r="D45" s="49"/>
      <c r="E45" s="49"/>
      <c r="F45" s="49"/>
      <c r="G45" s="49"/>
      <c r="H45" s="49"/>
      <c r="I45" s="49"/>
      <c r="J45" s="50"/>
    </row>
  </sheetData>
  <sheetProtection/>
  <mergeCells count="7">
    <mergeCell ref="I43:L43"/>
    <mergeCell ref="C3:D3"/>
    <mergeCell ref="F3:I3"/>
    <mergeCell ref="K3:M3"/>
    <mergeCell ref="L10:L13"/>
    <mergeCell ref="L21:L24"/>
    <mergeCell ref="L32:L3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</dc:creator>
  <cp:keywords/>
  <dc:description/>
  <cp:lastModifiedBy>Gast</cp:lastModifiedBy>
  <dcterms:created xsi:type="dcterms:W3CDTF">2014-10-14T19:26:36Z</dcterms:created>
  <dcterms:modified xsi:type="dcterms:W3CDTF">2014-10-14T19:43:07Z</dcterms:modified>
  <cp:category/>
  <cp:version/>
  <cp:contentType/>
  <cp:contentStatus/>
</cp:coreProperties>
</file>