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3°bandstot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H47" i="1"/>
  <c r="J47" i="1" s="1"/>
  <c r="J23" i="1"/>
  <c r="H36" i="1"/>
  <c r="J36" i="1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<sst xmlns="http://schemas.openxmlformats.org/spreadsheetml/2006/main" count="51" uniqueCount="24">
  <si>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</si>
  <si>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</si>
  <si>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</si>
  <si>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</si>
  <si>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</si>
  <si>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</si>
  <si>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28nov13 &amp; 9dec13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</si>
  <si>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</si>
  <si>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</si>
  <si>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</si>
  <si>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</si>
  <si>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</si>
  <si>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</si>
  <si>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</si>
  <si>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</si>
  <si>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</si>
  <si>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</si>
  <si>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</si>
  <si>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</si>
  <si>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</si>
  <si>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STILTEN Rik</t>
  </si>
  <si>
    <r>
      <t xml:space="preserve">VAN DEN BOSSCHE Christian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</si>
  <si>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22 &amp; 23 maart 2014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</si>
  <si>
    <t xml:space="preserve">                      Rechtstr. Districtfinale 3° KLASSE BANDSTOTEN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</si>
</sst>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58</xdr:row>
      <xdr:rowOff>0</xdr:rowOff>
    </xdr:from>
    <xdr:to>
      <xdr:col>12</xdr:col>
      <xdr:colOff>174625</xdr:colOff>
      <xdr:row>61</xdr:row>
      <xdr:rowOff>104775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9525" y="88296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bandstoten KB-  11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4" workbookViewId="0">
      <selection activeCell="G64" sqref="G64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23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 t="s">
        <v>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VAN DEN BOSSCHE Christian</v>
      </c>
      <c r="C6" s="22"/>
      <c r="D6" s="22"/>
      <c r="E6" s="22"/>
      <c r="F6" s="22" t="s">
        <v>12</v>
      </c>
      <c r="G6" s="24" t="str">
        <f>VLOOKUP(L6,[1]LEDEN!A$1:E$65536,3,FALSE)</f>
        <v>SMA</v>
      </c>
      <c r="H6" s="24"/>
      <c r="I6" s="22"/>
      <c r="J6" s="22"/>
      <c r="K6" s="22"/>
      <c r="L6" s="25">
        <v>4297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VAN GOETHEM Glenn</v>
      </c>
      <c r="D9" s="32"/>
      <c r="E9" s="32"/>
      <c r="F9" s="30">
        <v>1</v>
      </c>
      <c r="G9" s="30"/>
      <c r="H9" s="30">
        <v>55</v>
      </c>
      <c r="I9" s="30">
        <v>18</v>
      </c>
      <c r="J9" s="33">
        <f t="shared" ref="J9:J14" si="0">ROUNDDOWN(H9/I9,2)</f>
        <v>3.05</v>
      </c>
      <c r="K9" s="30">
        <v>8</v>
      </c>
      <c r="L9" s="34"/>
      <c r="N9">
        <v>4301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2</v>
      </c>
      <c r="G10" s="30"/>
      <c r="H10" s="30">
        <v>55</v>
      </c>
      <c r="I10" s="30">
        <v>22</v>
      </c>
      <c r="J10" s="33">
        <f t="shared" si="0"/>
        <v>2.5</v>
      </c>
      <c r="K10" s="30">
        <v>12</v>
      </c>
      <c r="L10" s="35">
        <v>1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VAN MUYLLEM Norbert</v>
      </c>
      <c r="D11" s="32"/>
      <c r="E11" s="32"/>
      <c r="F11" s="30">
        <v>2</v>
      </c>
      <c r="G11" s="30"/>
      <c r="H11" s="30">
        <v>55</v>
      </c>
      <c r="I11" s="30">
        <v>42</v>
      </c>
      <c r="J11" s="33">
        <f t="shared" si="0"/>
        <v>1.3</v>
      </c>
      <c r="K11" s="30">
        <v>5</v>
      </c>
      <c r="L11" s="35"/>
      <c r="N11">
        <v>4348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VAN GOETHEM Glenn</v>
      </c>
      <c r="D13" s="32"/>
      <c r="E13" s="32"/>
      <c r="F13" s="30">
        <v>2</v>
      </c>
      <c r="G13" s="30"/>
      <c r="H13" s="30">
        <v>55</v>
      </c>
      <c r="I13" s="30">
        <v>26</v>
      </c>
      <c r="J13" s="33">
        <f t="shared" si="0"/>
        <v>2.11</v>
      </c>
      <c r="K13" s="30">
        <v>9</v>
      </c>
      <c r="L13" s="35"/>
      <c r="N13">
        <v>4301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7</v>
      </c>
      <c r="G14" s="38">
        <f>SUM(G9:G13)</f>
        <v>0</v>
      </c>
      <c r="H14" s="38">
        <f>SUM(H9:H13)</f>
        <v>220</v>
      </c>
      <c r="I14" s="38">
        <f>SUM(I9:I13)</f>
        <v>108</v>
      </c>
      <c r="J14" s="39">
        <f t="shared" si="0"/>
        <v>2.0299999999999998</v>
      </c>
      <c r="K14" s="38">
        <f>MAX(K9:K13)</f>
        <v>12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VAN GOETHEM Glenn</v>
      </c>
      <c r="C17" s="22"/>
      <c r="D17" s="22"/>
      <c r="E17" s="22"/>
      <c r="F17" s="22" t="s">
        <v>12</v>
      </c>
      <c r="G17" s="24" t="str">
        <f>VLOOKUP(L17,[1]LEDEN!A$1:E$65536,3,FALSE)</f>
        <v>SMA</v>
      </c>
      <c r="H17" s="24"/>
      <c r="I17" s="22"/>
      <c r="J17" s="22"/>
      <c r="K17" s="22"/>
      <c r="L17" s="25">
        <v>4301</v>
      </c>
    </row>
    <row r="18" spans="1:14" ht="6" customHeight="1" x14ac:dyDescent="0.25"/>
    <row r="19" spans="1:14" x14ac:dyDescent="0.25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VAN DEN BOSSCHE Christian</v>
      </c>
      <c r="D20" s="32"/>
      <c r="E20" s="32"/>
      <c r="F20" s="30">
        <v>1</v>
      </c>
      <c r="G20" s="30"/>
      <c r="H20" s="30">
        <v>55</v>
      </c>
      <c r="I20" s="30">
        <v>18</v>
      </c>
      <c r="J20" s="33">
        <f t="shared" ref="J20:J25" si="1">ROUNDDOWN(H20/I20,2)</f>
        <v>3.05</v>
      </c>
      <c r="K20" s="30">
        <v>12</v>
      </c>
      <c r="L20" s="34"/>
      <c r="N20">
        <v>4297</v>
      </c>
    </row>
    <row r="21" spans="1:14" x14ac:dyDescent="0.25">
      <c r="B21" s="30">
        <v>2</v>
      </c>
      <c r="C21" s="31" t="str">
        <f>VLOOKUP(N21,[1]LEDEN!A$1:E$65536,2,FALSE)</f>
        <v>VAN MUYLLEM Norbert</v>
      </c>
      <c r="D21" s="32"/>
      <c r="E21" s="32"/>
      <c r="F21" s="30">
        <v>2</v>
      </c>
      <c r="G21" s="30"/>
      <c r="H21" s="30">
        <v>55</v>
      </c>
      <c r="I21" s="30">
        <v>20</v>
      </c>
      <c r="J21" s="33">
        <f t="shared" si="1"/>
        <v>2.75</v>
      </c>
      <c r="K21" s="30">
        <v>12</v>
      </c>
      <c r="L21" s="35">
        <v>2</v>
      </c>
      <c r="N21">
        <v>4348</v>
      </c>
    </row>
    <row r="22" spans="1:14" x14ac:dyDescent="0.25">
      <c r="B22" s="30">
        <v>3</v>
      </c>
      <c r="C22" s="31" t="str">
        <f>VLOOKUP(N22,[1]LEDEN!A$1:E$65536,2,FALSE)</f>
        <v>MATTENS Roger</v>
      </c>
      <c r="D22" s="32"/>
      <c r="E22" s="32"/>
      <c r="F22" s="30">
        <v>2</v>
      </c>
      <c r="G22" s="30"/>
      <c r="H22" s="30">
        <v>55</v>
      </c>
      <c r="I22" s="30">
        <v>21</v>
      </c>
      <c r="J22" s="33">
        <f t="shared" si="1"/>
        <v>2.61</v>
      </c>
      <c r="K22" s="30">
        <v>8</v>
      </c>
      <c r="L22" s="35"/>
      <c r="N22">
        <v>4294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VAN DEN BOSSCHE Christian</v>
      </c>
      <c r="D24" s="32"/>
      <c r="E24" s="32"/>
      <c r="F24" s="30">
        <v>0</v>
      </c>
      <c r="G24" s="30"/>
      <c r="H24" s="30">
        <v>36</v>
      </c>
      <c r="I24" s="30">
        <v>26</v>
      </c>
      <c r="J24" s="33">
        <f t="shared" si="1"/>
        <v>1.38</v>
      </c>
      <c r="K24" s="30">
        <v>4</v>
      </c>
      <c r="L24" s="35"/>
      <c r="N24">
        <v>4297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5</v>
      </c>
      <c r="G25" s="38">
        <f>SUM(G20:G24)</f>
        <v>0</v>
      </c>
      <c r="H25" s="38">
        <f>SUM(H20:H24)</f>
        <v>201</v>
      </c>
      <c r="I25" s="38">
        <f>SUM(I20:I24)</f>
        <v>85</v>
      </c>
      <c r="J25" s="39">
        <f t="shared" si="1"/>
        <v>2.36</v>
      </c>
      <c r="K25" s="38">
        <f>MAX(K20:K24)</f>
        <v>12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MATTENS Roger</v>
      </c>
      <c r="C28" s="22"/>
      <c r="D28" s="22"/>
      <c r="E28" s="22"/>
      <c r="F28" s="22" t="s">
        <v>12</v>
      </c>
      <c r="G28" s="24" t="str">
        <f>VLOOKUP(L28,[1]LEDEN!A$1:E$65536,3,FALSE)</f>
        <v>SMA</v>
      </c>
      <c r="H28" s="24"/>
      <c r="I28" s="22"/>
      <c r="J28" s="22"/>
      <c r="K28" s="22"/>
      <c r="L28" s="25">
        <v>4294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VAN MUYLLEM Norbert</v>
      </c>
      <c r="D31" s="32"/>
      <c r="E31" s="32"/>
      <c r="F31" s="30">
        <v>2</v>
      </c>
      <c r="G31" s="30"/>
      <c r="H31" s="30">
        <v>55</v>
      </c>
      <c r="I31" s="30">
        <v>27</v>
      </c>
      <c r="J31" s="33">
        <f t="shared" ref="J31:J36" si="2">ROUNDDOWN(H31/I31,2)</f>
        <v>2.0299999999999998</v>
      </c>
      <c r="K31" s="30">
        <v>9</v>
      </c>
      <c r="L31" s="34"/>
      <c r="N31">
        <v>4348</v>
      </c>
    </row>
    <row r="32" spans="1:14" x14ac:dyDescent="0.25">
      <c r="B32" s="30">
        <v>2</v>
      </c>
      <c r="C32" s="31" t="str">
        <f>VLOOKUP(N32,[1]LEDEN!A$1:E$65536,2,FALSE)</f>
        <v>VAN DEN BOSSCHE Christian</v>
      </c>
      <c r="D32" s="32"/>
      <c r="E32" s="32"/>
      <c r="F32" s="30">
        <v>0</v>
      </c>
      <c r="G32" s="30"/>
      <c r="H32" s="30">
        <v>41</v>
      </c>
      <c r="I32" s="30">
        <v>22</v>
      </c>
      <c r="J32" s="33">
        <f t="shared" si="2"/>
        <v>1.86</v>
      </c>
      <c r="K32" s="30">
        <v>8</v>
      </c>
      <c r="L32" s="35">
        <v>3</v>
      </c>
      <c r="N32">
        <v>4297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VAN GOETHEM Glenn</v>
      </c>
      <c r="D34" s="32"/>
      <c r="E34" s="32"/>
      <c r="F34" s="30">
        <v>0</v>
      </c>
      <c r="G34" s="30"/>
      <c r="H34" s="30">
        <v>46</v>
      </c>
      <c r="I34" s="30">
        <v>21</v>
      </c>
      <c r="J34" s="33">
        <f t="shared" si="2"/>
        <v>2.19</v>
      </c>
      <c r="K34" s="30">
        <v>7</v>
      </c>
      <c r="L34" s="35"/>
      <c r="N34">
        <v>4301</v>
      </c>
    </row>
    <row r="35" spans="1:14" x14ac:dyDescent="0.25">
      <c r="B35" s="30">
        <v>4</v>
      </c>
      <c r="C35" s="31" t="str">
        <f>VLOOKUP(N35,[1]LEDEN!A$1:E$65536,2,FALSE)</f>
        <v>VAN MUYLLEM Norbert</v>
      </c>
      <c r="D35" s="32"/>
      <c r="E35" s="32"/>
      <c r="F35" s="30">
        <v>2</v>
      </c>
      <c r="G35" s="30"/>
      <c r="H35" s="30">
        <v>55</v>
      </c>
      <c r="I35" s="30">
        <v>32</v>
      </c>
      <c r="J35" s="33">
        <f t="shared" si="2"/>
        <v>1.71</v>
      </c>
      <c r="K35" s="30">
        <v>10</v>
      </c>
      <c r="L35" s="35"/>
      <c r="N35">
        <v>4348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197</v>
      </c>
      <c r="I36" s="38">
        <f>SUM(I31:I35)</f>
        <v>102</v>
      </c>
      <c r="J36" s="39">
        <f t="shared" si="2"/>
        <v>1.93</v>
      </c>
      <c r="K36" s="38">
        <f>MAX(K31:K35)</f>
        <v>10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39" spans="1:14" ht="13.5" customHeight="1" x14ac:dyDescent="0.25">
      <c r="A39" s="22" t="s">
        <v>11</v>
      </c>
      <c r="B39" s="23" t="str">
        <f>VLOOKUP(L39,[1]LEDEN!A$1:E$65536,2,FALSE)</f>
        <v>VAN MUYLLEM Norbert</v>
      </c>
      <c r="C39" s="22"/>
      <c r="D39" s="22"/>
      <c r="E39" s="22"/>
      <c r="F39" s="22" t="s">
        <v>12</v>
      </c>
      <c r="G39" s="24" t="str">
        <f>VLOOKUP(L39,[1]LEDEN!A$1:E$65536,3,FALSE)</f>
        <v>K.OH</v>
      </c>
      <c r="H39" s="24"/>
      <c r="I39" s="22"/>
      <c r="J39" s="22"/>
      <c r="K39" s="22"/>
      <c r="L39" s="25">
        <v>4348</v>
      </c>
    </row>
    <row r="41" spans="1:14" x14ac:dyDescent="0.25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25">
      <c r="B42" s="30">
        <v>1</v>
      </c>
      <c r="C42" s="31" t="str">
        <f>VLOOKUP(N42,[1]LEDEN!A$1:E$65536,2,FALSE)</f>
        <v>MATTENS Roger</v>
      </c>
      <c r="D42" s="32"/>
      <c r="E42" s="32"/>
      <c r="F42" s="30">
        <v>0</v>
      </c>
      <c r="G42" s="30"/>
      <c r="H42" s="30">
        <v>45</v>
      </c>
      <c r="I42" s="30">
        <v>27</v>
      </c>
      <c r="J42" s="33">
        <f t="shared" ref="J42:J47" si="3">ROUNDDOWN(H42/I42,2)</f>
        <v>1.66</v>
      </c>
      <c r="K42" s="30">
        <v>6</v>
      </c>
      <c r="L42" s="34"/>
      <c r="N42">
        <v>4294</v>
      </c>
    </row>
    <row r="43" spans="1:14" x14ac:dyDescent="0.25">
      <c r="B43" s="30">
        <v>2</v>
      </c>
      <c r="C43" s="31" t="str">
        <f>VLOOKUP(N43,[1]LEDEN!A$1:E$65536,2,FALSE)</f>
        <v>VAN GOETHEM Glenn</v>
      </c>
      <c r="D43" s="32"/>
      <c r="E43" s="32"/>
      <c r="F43" s="30">
        <v>0</v>
      </c>
      <c r="G43" s="30"/>
      <c r="H43" s="30">
        <v>30</v>
      </c>
      <c r="I43" s="30">
        <v>20</v>
      </c>
      <c r="J43" s="33">
        <f t="shared" si="3"/>
        <v>1.5</v>
      </c>
      <c r="K43" s="30">
        <v>7</v>
      </c>
      <c r="L43" s="35">
        <v>4</v>
      </c>
      <c r="N43">
        <v>4301</v>
      </c>
    </row>
    <row r="44" spans="1:14" x14ac:dyDescent="0.25">
      <c r="B44" s="30">
        <v>3</v>
      </c>
      <c r="C44" s="31" t="str">
        <f>VLOOKUP(N44,[1]LEDEN!A$1:E$65536,2,FALSE)</f>
        <v>VAN DEN BOSSCHE Christian</v>
      </c>
      <c r="D44" s="32"/>
      <c r="E44" s="32"/>
      <c r="F44" s="30">
        <v>0</v>
      </c>
      <c r="G44" s="30"/>
      <c r="H44" s="30">
        <v>40</v>
      </c>
      <c r="I44" s="30">
        <v>42</v>
      </c>
      <c r="J44" s="33">
        <f t="shared" si="3"/>
        <v>0.95</v>
      </c>
      <c r="K44" s="30">
        <v>5</v>
      </c>
      <c r="L44" s="35"/>
      <c r="N44">
        <v>4297</v>
      </c>
    </row>
    <row r="45" spans="1:14" x14ac:dyDescent="0.25">
      <c r="B45" s="30">
        <v>4</v>
      </c>
      <c r="C45" s="31" t="str">
        <f>VLOOKUP(N45,[1]LEDEN!A$1:E$65536,2,FALSE)</f>
        <v>MATTENS Roger</v>
      </c>
      <c r="D45" s="32"/>
      <c r="E45" s="32"/>
      <c r="F45" s="30">
        <v>0</v>
      </c>
      <c r="G45" s="30"/>
      <c r="H45" s="30">
        <v>39</v>
      </c>
      <c r="I45" s="30">
        <v>32</v>
      </c>
      <c r="J45" s="33">
        <f t="shared" si="3"/>
        <v>1.21</v>
      </c>
      <c r="K45" s="30">
        <v>7</v>
      </c>
      <c r="L45" s="35"/>
      <c r="N45">
        <v>4294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154</v>
      </c>
      <c r="I47" s="38">
        <f>SUM(I42:I46)</f>
        <v>121</v>
      </c>
      <c r="J47" s="39">
        <f t="shared" si="3"/>
        <v>1.27</v>
      </c>
      <c r="K47" s="38">
        <f>MAX(K42:K46)</f>
        <v>7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3" ht="6" customHeight="1" x14ac:dyDescent="0.25"/>
    <row r="51" spans="3:13" x14ac:dyDescent="0.25">
      <c r="C51" s="46" t="s">
        <v>20</v>
      </c>
      <c r="D51" s="47"/>
      <c r="E51" s="48"/>
      <c r="F51" s="48"/>
      <c r="G51" s="48"/>
      <c r="H51" s="21"/>
      <c r="I51" s="21"/>
      <c r="J51" s="21"/>
      <c r="K51" s="21"/>
      <c r="L51" s="21"/>
    </row>
    <row r="52" spans="3:13" x14ac:dyDescent="0.25">
      <c r="C52" s="21"/>
      <c r="G52" s="21"/>
      <c r="H52" s="21"/>
      <c r="I52" s="21"/>
      <c r="J52" s="21"/>
      <c r="K52" s="21"/>
      <c r="L52" s="21"/>
    </row>
    <row r="53" spans="3:13" x14ac:dyDescent="0.25">
      <c r="C53" s="21"/>
      <c r="G53" s="21"/>
      <c r="H53" s="21"/>
      <c r="I53" s="21"/>
      <c r="J53" s="21"/>
      <c r="K53" s="21"/>
      <c r="L53" s="21"/>
    </row>
    <row r="54" spans="3:13" ht="15.75" x14ac:dyDescent="0.25">
      <c r="C54" s="21"/>
      <c r="I54" s="44"/>
      <c r="J54" s="45"/>
      <c r="K54" s="45"/>
      <c r="L54" s="45"/>
      <c r="M54" s="45"/>
    </row>
    <row r="55" spans="3:13" ht="15.75" x14ac:dyDescent="0.25">
      <c r="C55" s="49" t="s">
        <v>21</v>
      </c>
      <c r="D55" s="49"/>
      <c r="E55" s="49"/>
      <c r="F55" s="49"/>
      <c r="G55" s="49"/>
      <c r="H55" s="49"/>
      <c r="I55" s="49"/>
      <c r="J55" s="49"/>
      <c r="K55" s="50"/>
    </row>
    <row r="56" spans="3:13" ht="15.75" x14ac:dyDescent="0.25">
      <c r="C56" s="49" t="s">
        <v>22</v>
      </c>
      <c r="D56" s="49"/>
      <c r="E56" s="49"/>
      <c r="F56" s="49"/>
      <c r="G56" s="49"/>
      <c r="H56" s="49"/>
      <c r="I56" s="49"/>
      <c r="J56" s="49"/>
      <c r="K56" s="50"/>
    </row>
  </sheetData>
  <mergeCells count="8">
    <mergeCell ref="L43:L46"/>
    <mergeCell ref="J54:M54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3°bandstoten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2013-12-11T19:22:54Z</dcterms:created>
  <dcterms:modified xsi:type="dcterms:W3CDTF">2013-12-11T19:26:34Z</dcterms:modified>
</cp:coreProperties>
</file>