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24" windowWidth="16968" windowHeight="8460" activeTab="0"/>
  </bookViews>
  <sheets>
    <sheet name="RDF 4° 3BND MB" sheetId="1" r:id="rId1"/>
    <sheet name="Blad2" sheetId="2" r:id="rId2"/>
    <sheet name="Blad3" sheetId="3" r:id="rId3"/>
    <sheet name="Blad4" sheetId="4" r:id="rId4"/>
    <sheet name="Blad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<sst xmlns="http://schemas.openxmlformats.org/spreadsheetml/2006/main" count="37" uniqueCount="26">
  <si>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</si>
  <si>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</si>
  <si>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</si>
  <si>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</si>
  <si>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Rechtstr. Districtfinale 4° KLASSE DRIEBANDEN</t>
  </si>
  <si>
    <t>MATCH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</si>
  <si>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</si>
  <si>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</si>
  <si>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</si>
  <si>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</si>
  <si>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</si>
  <si>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</si>
  <si>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</si>
  <si>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</si>
  <si>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</si>
  <si>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</si>
  <si>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</si>
  <si>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</si>
  <si>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</si>
  <si>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</si>
  <si>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Nico Mangelinckx</t>
  </si>
  <si>
    <r>
      <t xml:space="preserve">Kris BOSTOEN (STER) </t>
    </r>
    <r>
      <rPr>
        <i/>
        <sz val="12"/>
        <color indexed="8"/>
        <rFont val="Calibri"/>
        <family val="2"/>
      </rPr>
      <t xml:space="preserve">speelt de Gewestelijke Finale in het weekend </t>
    </r>
  </si>
  <si>
    <r>
      <rPr>
        <i/>
        <sz val="12"/>
        <color indexed="8"/>
        <rFont val="Calibri"/>
        <family val="2"/>
      </rPr>
      <t xml:space="preserve">van </t>
    </r>
    <r>
      <rPr>
        <b/>
        <i/>
        <sz val="12"/>
        <color indexed="8"/>
        <rFont val="Calibri"/>
        <family val="2"/>
      </rPr>
      <t xml:space="preserve">12 &amp; 13 April 2014 </t>
    </r>
    <r>
      <rPr>
        <i/>
        <sz val="12"/>
        <color indexed="8"/>
        <rFont val="Calibri"/>
        <family val="2"/>
      </rPr>
      <t xml:space="preserve">in het district </t>
    </r>
    <r>
      <rPr>
        <b/>
        <i/>
        <sz val="12"/>
        <color indexed="8"/>
        <rFont val="Calibri"/>
        <family val="2"/>
      </rPr>
      <t>Brugge-Zeekust.</t>
    </r>
  </si>
  <si>
    <t>10 &amp; 11/03/2014</t>
  </si>
  <si>
    <t>MB</t>
  </si>
  <si>
    <t>OG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</si>
</sst>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6">
    <font>
      <sz val="9"/>
      <color theme="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8"/>
      <name val="MS Sans Serif"/>
      <family val="2"/>
    </font>
    <font>
      <b/>
      <sz val="7"/>
      <name val="MS Sans Serif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gray0625">
        <bgColor theme="0" tint="-0.4999699890613556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3" fillId="0" borderId="0" xfId="0" applyFont="1" applyAlignment="1">
      <alignment/>
    </xf>
    <xf numFmtId="0" fontId="28" fillId="0" borderId="0" xfId="0" applyFont="1" applyAlignment="1">
      <alignment horizontal="left"/>
    </xf>
    <xf numFmtId="14" fontId="29" fillId="0" borderId="0" xfId="0" applyNumberFormat="1" applyFont="1" applyAlignment="1">
      <alignment/>
    </xf>
    <xf numFmtId="0" fontId="1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5" fillId="34" borderId="19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27" fillId="35" borderId="19" xfId="0" applyFont="1" applyFill="1" applyBorder="1" applyAlignment="1">
      <alignment horizontal="center"/>
    </xf>
    <xf numFmtId="0" fontId="35" fillId="33" borderId="19" xfId="0" applyFont="1" applyFill="1" applyBorder="1" applyAlignment="1">
      <alignment/>
    </xf>
    <xf numFmtId="0" fontId="35" fillId="33" borderId="19" xfId="0" applyFont="1" applyFill="1" applyBorder="1" applyAlignment="1">
      <alignment horizontal="center"/>
    </xf>
    <xf numFmtId="0" fontId="35" fillId="33" borderId="19" xfId="0" applyFont="1" applyFill="1" applyBorder="1" applyAlignment="1">
      <alignment horizontal="left"/>
    </xf>
    <xf numFmtId="0" fontId="36" fillId="33" borderId="19" xfId="0" applyFont="1" applyFill="1" applyBorder="1" applyAlignment="1">
      <alignment horizontal="center"/>
    </xf>
    <xf numFmtId="0" fontId="49" fillId="0" borderId="2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28575</xdr:rowOff>
    </xdr:from>
    <xdr:to>
      <xdr:col>12</xdr:col>
      <xdr:colOff>180975</xdr:colOff>
      <xdr:row>41</xdr:row>
      <xdr:rowOff>114300</xdr:rowOff>
    </xdr:to>
    <xdr:sp>
      <xdr:nvSpPr>
        <xdr:cNvPr id="1" name="Rectangle 16"/>
        <xdr:cNvSpPr>
          <a:spLocks/>
        </xdr:cNvSpPr>
      </xdr:nvSpPr>
      <xdr:spPr>
        <a:xfrm>
          <a:off x="0" y="6067425"/>
          <a:ext cx="7191375" cy="6953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   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4° klasse DRIEBANDEN MB-  15 maart 2014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ter\AppData\Roaming\Microsoft\Excel\uitslag%20districtfinales%20driebanden%20MB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20">
      <selection activeCell="I48" sqref="I48"/>
    </sheetView>
  </sheetViews>
  <sheetFormatPr defaultColWidth="9.140625" defaultRowHeight="12"/>
  <cols>
    <col min="1" max="1" width="10.7109375" style="0" customWidth="1"/>
    <col min="2" max="2" width="3.421875" style="21" customWidth="1"/>
    <col min="3" max="3" width="7.421875" style="0" customWidth="1"/>
    <col min="4" max="4" width="16.8515625" style="0" customWidth="1"/>
    <col min="5" max="5" width="10.00390625" style="0" customWidth="1"/>
    <col min="6" max="6" width="5.140625" style="0" customWidth="1"/>
    <col min="7" max="8" width="9.140625" style="0" customWidth="1"/>
    <col min="9" max="9" width="8.28125" style="0" customWidth="1"/>
    <col min="10" max="10" width="9.140625" style="0" customWidth="1"/>
    <col min="11" max="11" width="7.421875" style="0" customWidth="1"/>
    <col min="12" max="12" width="8.421875" style="0" customWidth="1"/>
    <col min="13" max="13" width="6.4218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23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9.75" customHeight="1"/>
    <row r="6" spans="1:12" ht="12.75">
      <c r="A6" s="22" t="s">
        <v>11</v>
      </c>
      <c r="B6" s="23" t="str">
        <f>VLOOKUP(L6,'[1]LEDEN'!A:E,2,FALSE)</f>
        <v>BOSTOEN Kris</v>
      </c>
      <c r="C6" s="22"/>
      <c r="D6" s="22"/>
      <c r="E6" s="22"/>
      <c r="F6" s="22" t="s">
        <v>12</v>
      </c>
      <c r="G6" s="24" t="str">
        <f>VLOOKUP(L6,'[1]LEDEN'!A:E,3,FALSE)</f>
        <v>STER</v>
      </c>
      <c r="H6" s="24"/>
      <c r="I6" s="22"/>
      <c r="J6" s="22"/>
      <c r="K6" s="22"/>
      <c r="L6" s="25">
        <v>9221</v>
      </c>
    </row>
    <row r="7" ht="6" customHeight="1"/>
    <row r="8" spans="6:12" ht="11.25">
      <c r="F8" s="50" t="s">
        <v>13</v>
      </c>
      <c r="G8" s="47" t="s">
        <v>14</v>
      </c>
      <c r="H8" s="51" t="s">
        <v>24</v>
      </c>
      <c r="I8" s="52" t="s">
        <v>15</v>
      </c>
      <c r="J8" s="53" t="s">
        <v>16</v>
      </c>
      <c r="K8" s="51" t="s">
        <v>17</v>
      </c>
      <c r="L8" s="26" t="s">
        <v>18</v>
      </c>
    </row>
    <row r="9" spans="2:14" ht="15" customHeight="1">
      <c r="B9" s="27">
        <v>1</v>
      </c>
      <c r="C9" s="28" t="str">
        <f>VLOOKUP(N9,'[1]LEDEN'!A:E,2,FALSE)</f>
        <v>DERUYVER Stefaan</v>
      </c>
      <c r="D9" s="29"/>
      <c r="E9" s="29"/>
      <c r="F9" s="27">
        <v>2</v>
      </c>
      <c r="G9" s="48"/>
      <c r="H9" s="27">
        <v>18</v>
      </c>
      <c r="I9" s="27">
        <v>50</v>
      </c>
      <c r="J9" s="30">
        <f aca="true" t="shared" si="0" ref="J9:J14">ROUNDDOWN(H9/I9,3)</f>
        <v>0.36</v>
      </c>
      <c r="K9" s="27">
        <v>3</v>
      </c>
      <c r="L9" s="31"/>
      <c r="N9">
        <v>4378</v>
      </c>
    </row>
    <row r="10" spans="2:14" ht="15" customHeight="1">
      <c r="B10" s="27">
        <v>2</v>
      </c>
      <c r="C10" s="28" t="str">
        <f>VLOOKUP(N10,'[1]LEDEN'!A:E,2,FALSE)</f>
        <v>DERUYVER Stefaan</v>
      </c>
      <c r="D10" s="29"/>
      <c r="E10" s="29"/>
      <c r="F10" s="27">
        <v>2</v>
      </c>
      <c r="G10" s="48"/>
      <c r="H10" s="27">
        <v>18</v>
      </c>
      <c r="I10" s="27">
        <v>55</v>
      </c>
      <c r="J10" s="30">
        <f t="shared" si="0"/>
        <v>0.327</v>
      </c>
      <c r="K10" s="27">
        <v>3</v>
      </c>
      <c r="L10" s="32">
        <v>1</v>
      </c>
      <c r="N10">
        <v>4378</v>
      </c>
    </row>
    <row r="11" spans="2:14" ht="15" customHeight="1">
      <c r="B11" s="27">
        <v>3</v>
      </c>
      <c r="C11" s="28" t="str">
        <f>VLOOKUP(N11,'[1]LEDEN'!A:E,2,FALSE)</f>
        <v>DERUYVER Stefaan</v>
      </c>
      <c r="D11" s="29"/>
      <c r="E11" s="29"/>
      <c r="F11" s="27">
        <v>2</v>
      </c>
      <c r="G11" s="48"/>
      <c r="H11" s="27">
        <v>18</v>
      </c>
      <c r="I11" s="27">
        <v>65</v>
      </c>
      <c r="J11" s="30">
        <f t="shared" si="0"/>
        <v>0.276</v>
      </c>
      <c r="K11" s="27">
        <v>2</v>
      </c>
      <c r="L11" s="32"/>
      <c r="N11">
        <v>4378</v>
      </c>
    </row>
    <row r="12" spans="2:14" ht="15" customHeight="1">
      <c r="B12" s="27">
        <v>4</v>
      </c>
      <c r="C12" s="28" t="str">
        <f>VLOOKUP(N12,'[1]LEDEN'!A:E,2,FALSE)</f>
        <v>DERUYVER Stefaan</v>
      </c>
      <c r="D12" s="29"/>
      <c r="E12" s="29"/>
      <c r="F12" s="27">
        <v>2</v>
      </c>
      <c r="G12" s="48"/>
      <c r="H12" s="27">
        <v>18</v>
      </c>
      <c r="I12" s="27">
        <v>73</v>
      </c>
      <c r="J12" s="30">
        <f t="shared" si="0"/>
        <v>0.246</v>
      </c>
      <c r="K12" s="27">
        <v>2</v>
      </c>
      <c r="L12" s="32"/>
      <c r="N12">
        <v>4378</v>
      </c>
    </row>
    <row r="13" spans="2:12" ht="15" customHeight="1" hidden="1">
      <c r="B13" s="27">
        <v>5</v>
      </c>
      <c r="C13" s="28" t="e">
        <f>VLOOKUP(N13,'[1]LEDEN'!A:E,2,FALSE)</f>
        <v>#N/A</v>
      </c>
      <c r="D13" s="29"/>
      <c r="E13" s="29"/>
      <c r="F13" s="27"/>
      <c r="G13" s="48"/>
      <c r="H13" s="27">
        <f>G13/8*7</f>
        <v>0</v>
      </c>
      <c r="I13" s="27"/>
      <c r="J13" s="30" t="e">
        <f t="shared" si="0"/>
        <v>#DIV/0!</v>
      </c>
      <c r="K13" s="27"/>
      <c r="L13" s="32"/>
    </row>
    <row r="14" spans="1:13" ht="15" customHeight="1">
      <c r="A14" s="33"/>
      <c r="B14" s="34"/>
      <c r="C14" s="33"/>
      <c r="D14" s="33"/>
      <c r="E14" s="33" t="s">
        <v>19</v>
      </c>
      <c r="F14" s="35">
        <f>SUM(F9:F13)</f>
        <v>8</v>
      </c>
      <c r="G14" s="49">
        <f>SUM(G9:G13)</f>
        <v>0</v>
      </c>
      <c r="H14" s="35">
        <f>SUM(H9:H13)</f>
        <v>72</v>
      </c>
      <c r="I14" s="35">
        <f>SUM(I9:I13)</f>
        <v>243</v>
      </c>
      <c r="J14" s="36">
        <f t="shared" si="0"/>
        <v>0.296</v>
      </c>
      <c r="K14" s="35">
        <f>MAX(K9:K13)</f>
        <v>3</v>
      </c>
      <c r="L14" s="54" t="s">
        <v>25</v>
      </c>
      <c r="M14" s="37"/>
    </row>
    <row r="15" spans="1:12" ht="8.25" customHeight="1" thickBo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ht="7.5" customHeight="1"/>
    <row r="17" spans="1:12" ht="12.75">
      <c r="A17" s="22" t="s">
        <v>11</v>
      </c>
      <c r="B17" s="23" t="str">
        <f>VLOOKUP(L17,'[1]LEDEN'!A:E,2,FALSE)</f>
        <v>DERUYVER Stefaan</v>
      </c>
      <c r="C17" s="22"/>
      <c r="D17" s="22"/>
      <c r="E17" s="22"/>
      <c r="F17" s="22" t="s">
        <v>12</v>
      </c>
      <c r="G17" s="24" t="str">
        <f>VLOOKUP(L17,'[1]LEDEN'!A:E,3,FALSE)</f>
        <v>K.OH</v>
      </c>
      <c r="H17" s="24"/>
      <c r="I17" s="22"/>
      <c r="J17" s="22"/>
      <c r="K17" s="22"/>
      <c r="L17" s="25">
        <v>4378</v>
      </c>
    </row>
    <row r="18" ht="6" customHeight="1"/>
    <row r="19" spans="6:12" ht="11.25">
      <c r="F19" s="50" t="s">
        <v>13</v>
      </c>
      <c r="G19" s="47" t="s">
        <v>14</v>
      </c>
      <c r="H19" s="51" t="s">
        <v>24</v>
      </c>
      <c r="I19" s="52" t="s">
        <v>15</v>
      </c>
      <c r="J19" s="53" t="s">
        <v>16</v>
      </c>
      <c r="K19" s="51" t="s">
        <v>17</v>
      </c>
      <c r="L19" s="26" t="s">
        <v>18</v>
      </c>
    </row>
    <row r="20" spans="2:14" ht="11.25">
      <c r="B20" s="27">
        <v>1</v>
      </c>
      <c r="C20" s="28" t="str">
        <f>VLOOKUP(N20,'[1]LEDEN'!A:E,2,FALSE)</f>
        <v>BOSTOEN Kris</v>
      </c>
      <c r="D20" s="29"/>
      <c r="E20" s="29"/>
      <c r="F20" s="27">
        <v>0</v>
      </c>
      <c r="G20" s="48"/>
      <c r="H20" s="27">
        <v>13</v>
      </c>
      <c r="I20" s="27">
        <v>50</v>
      </c>
      <c r="J20" s="30">
        <f aca="true" t="shared" si="1" ref="J20:J25">ROUNDDOWN(H20/I20,3)</f>
        <v>0.26</v>
      </c>
      <c r="K20" s="27">
        <v>2</v>
      </c>
      <c r="L20" s="31"/>
      <c r="N20">
        <v>9221</v>
      </c>
    </row>
    <row r="21" spans="2:14" ht="11.25">
      <c r="B21" s="27">
        <v>2</v>
      </c>
      <c r="C21" s="28" t="str">
        <f>VLOOKUP(N21,'[1]LEDEN'!A:E,2,FALSE)</f>
        <v>BOSTOEN Kris</v>
      </c>
      <c r="D21" s="29"/>
      <c r="E21" s="29"/>
      <c r="F21" s="27">
        <v>0</v>
      </c>
      <c r="G21" s="48"/>
      <c r="H21" s="27">
        <v>12</v>
      </c>
      <c r="I21" s="27">
        <v>55</v>
      </c>
      <c r="J21" s="30">
        <f t="shared" si="1"/>
        <v>0.218</v>
      </c>
      <c r="K21" s="27">
        <v>3</v>
      </c>
      <c r="L21" s="32">
        <v>2</v>
      </c>
      <c r="N21">
        <v>9221</v>
      </c>
    </row>
    <row r="22" spans="2:14" ht="11.25">
      <c r="B22" s="27">
        <v>3</v>
      </c>
      <c r="C22" s="28" t="str">
        <f>VLOOKUP(N22,'[1]LEDEN'!A:E,2,FALSE)</f>
        <v>BOSTOEN Kris</v>
      </c>
      <c r="D22" s="29"/>
      <c r="E22" s="29"/>
      <c r="F22" s="27">
        <v>0</v>
      </c>
      <c r="G22" s="48"/>
      <c r="H22" s="27">
        <v>12</v>
      </c>
      <c r="I22" s="27">
        <v>65</v>
      </c>
      <c r="J22" s="30">
        <f t="shared" si="1"/>
        <v>0.184</v>
      </c>
      <c r="K22" s="27">
        <v>1</v>
      </c>
      <c r="L22" s="32"/>
      <c r="N22">
        <v>9221</v>
      </c>
    </row>
    <row r="23" spans="2:14" ht="11.25">
      <c r="B23" s="27">
        <v>4</v>
      </c>
      <c r="C23" s="28" t="str">
        <f>VLOOKUP(N23,'[1]LEDEN'!A:E,2,FALSE)</f>
        <v>BOSTOEN Kris</v>
      </c>
      <c r="D23" s="29"/>
      <c r="E23" s="29"/>
      <c r="F23" s="27">
        <v>0</v>
      </c>
      <c r="G23" s="48"/>
      <c r="H23" s="27">
        <v>11</v>
      </c>
      <c r="I23" s="27">
        <v>73</v>
      </c>
      <c r="J23" s="30">
        <f t="shared" si="1"/>
        <v>0.15</v>
      </c>
      <c r="K23" s="27">
        <v>3</v>
      </c>
      <c r="L23" s="32"/>
      <c r="N23">
        <v>9221</v>
      </c>
    </row>
    <row r="24" spans="2:12" ht="11.25" hidden="1">
      <c r="B24" s="27"/>
      <c r="C24" s="28" t="e">
        <f>VLOOKUP(N24,'[1]LEDEN'!A:E,2,FALSE)</f>
        <v>#N/A</v>
      </c>
      <c r="D24" s="29"/>
      <c r="E24" s="29"/>
      <c r="F24" s="27"/>
      <c r="G24" s="48"/>
      <c r="H24" s="27">
        <f>G24/8*7</f>
        <v>0</v>
      </c>
      <c r="I24" s="27"/>
      <c r="J24" s="30" t="e">
        <f t="shared" si="1"/>
        <v>#DIV/0!</v>
      </c>
      <c r="K24" s="27"/>
      <c r="L24" s="32"/>
    </row>
    <row r="25" spans="1:12" ht="12.75">
      <c r="A25" s="33"/>
      <c r="B25" s="34"/>
      <c r="C25" s="33"/>
      <c r="D25" s="33"/>
      <c r="E25" s="33" t="s">
        <v>19</v>
      </c>
      <c r="F25" s="35">
        <f>SUM(F20:F24)</f>
        <v>0</v>
      </c>
      <c r="G25" s="49">
        <f>SUM(G20:G24)</f>
        <v>0</v>
      </c>
      <c r="H25" s="35">
        <f>SUM(H20:H24)</f>
        <v>48</v>
      </c>
      <c r="I25" s="35">
        <f>SUM(I20:I24)</f>
        <v>243</v>
      </c>
      <c r="J25" s="36">
        <f t="shared" si="1"/>
        <v>0.197</v>
      </c>
      <c r="K25" s="35">
        <f>MAX(K20:K24)</f>
        <v>3</v>
      </c>
      <c r="L25" s="54" t="s">
        <v>25</v>
      </c>
    </row>
    <row r="26" spans="1:12" ht="7.5" customHeight="1" thickBot="1">
      <c r="A26" s="38"/>
      <c r="B26" s="39"/>
      <c r="C26" s="38"/>
      <c r="D26" s="38"/>
      <c r="E26" s="38"/>
      <c r="F26" s="39"/>
      <c r="G26" s="39"/>
      <c r="H26" s="39"/>
      <c r="I26" s="39"/>
      <c r="J26" s="39"/>
      <c r="K26" s="39"/>
      <c r="L26" s="38"/>
    </row>
    <row r="27" spans="6:11" ht="3.75" customHeight="1">
      <c r="F27" s="21"/>
      <c r="G27" s="21"/>
      <c r="H27" s="21"/>
      <c r="I27" s="21"/>
      <c r="J27" s="21"/>
      <c r="K27" s="21"/>
    </row>
    <row r="29" ht="42.75" customHeight="1"/>
    <row r="30" spans="2:11" ht="14.25">
      <c r="B30" s="42" t="s">
        <v>20</v>
      </c>
      <c r="C30" s="43"/>
      <c r="D30" s="44"/>
      <c r="E30" s="44"/>
      <c r="F30" s="44"/>
      <c r="G30" s="21"/>
      <c r="H30" s="21"/>
      <c r="I30" s="21"/>
      <c r="J30" s="21"/>
      <c r="K30" s="21"/>
    </row>
    <row r="31" spans="6:11" ht="11.25">
      <c r="F31" s="21"/>
      <c r="G31" s="21"/>
      <c r="H31" s="21"/>
      <c r="I31" s="21"/>
      <c r="J31" s="21"/>
      <c r="K31" s="21"/>
    </row>
    <row r="32" spans="6:11" ht="11.25">
      <c r="F32" s="21"/>
      <c r="G32" s="21"/>
      <c r="H32" s="21"/>
      <c r="I32" s="21"/>
      <c r="J32" s="21"/>
      <c r="K32" s="21"/>
    </row>
    <row r="33" spans="8:12" ht="15">
      <c r="H33" s="40"/>
      <c r="I33" s="41"/>
      <c r="J33" s="41"/>
      <c r="K33" s="41"/>
      <c r="L33" s="41"/>
    </row>
    <row r="34" spans="2:10" ht="15">
      <c r="B34" s="45" t="s">
        <v>21</v>
      </c>
      <c r="C34" s="45"/>
      <c r="D34" s="45"/>
      <c r="E34" s="45"/>
      <c r="F34" s="45"/>
      <c r="G34" s="45"/>
      <c r="H34" s="45"/>
      <c r="I34" s="45"/>
      <c r="J34" s="46"/>
    </row>
    <row r="35" spans="2:10" ht="15">
      <c r="B35" s="45" t="s">
        <v>22</v>
      </c>
      <c r="C35" s="45"/>
      <c r="D35" s="45"/>
      <c r="E35" s="45"/>
      <c r="F35" s="45"/>
      <c r="G35" s="45"/>
      <c r="H35" s="45"/>
      <c r="I35" s="45"/>
      <c r="J35" s="46"/>
    </row>
    <row r="36" ht="48" customHeight="1"/>
  </sheetData>
  <sheetProtection/>
  <mergeCells count="6">
    <mergeCell ref="I33:L33"/>
    <mergeCell ref="C3:D3"/>
    <mergeCell ref="F3:I3"/>
    <mergeCell ref="K3:M3"/>
    <mergeCell ref="L10:L13"/>
    <mergeCell ref="L21:L2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Stilten</dc:creator>
  <cp:keywords/>
  <dc:description/>
  <cp:lastModifiedBy>Walter Stilten</cp:lastModifiedBy>
  <dcterms:created xsi:type="dcterms:W3CDTF">2014-03-16T09:13:53Z</dcterms:created>
  <dcterms:modified xsi:type="dcterms:W3CDTF">2014-03-16T09:36:20Z</dcterms:modified>
  <cp:category/>
  <cp:version/>
  <cp:contentType/>
  <cp:contentStatus/>
</cp:coreProperties>
</file>