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7256" windowHeight="8712" activeTab="0"/>
  </bookViews>
  <sheets>
    <sheet name="DF 3° 3BND MB" sheetId="1" r:id="rId1"/>
    <sheet name="Blad2" sheetId="2" r:id="rId2"/>
    <sheet name="Blad3" sheetId="3" r:id="rId3"/>
    <sheet name="Blad4" sheetId="4" r:id="rId4"/>
    <sheet name="Blad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<sst xmlns="http://schemas.openxmlformats.org/spreadsheetml/2006/main" count="58" uniqueCount="26">
  <si>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</si>
  <si>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</si>
  <si>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</si>
  <si>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</si>
  <si>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</si>
  <si>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</si>
  <si>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</si>
  <si>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</si>
  <si>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</si>
  <si>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</si>
  <si>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</si>
  <si>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</si>
  <si>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</si>
  <si>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</si>
  <si>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</si>
  <si>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</si>
  <si>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</si>
  <si>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</si>
  <si>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</si>
  <si>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</si>
  <si>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MB</t>
  </si>
  <si>
    <t>MG</t>
  </si>
  <si>
    <t>OG</t>
  </si>
  <si>
    <t>Wedstrijdleiding: Nico Mangelinckx</t>
  </si>
  <si>
    <r>
      <t xml:space="preserve">Clery DE BECK (KOH) </t>
    </r>
    <r>
      <rPr>
        <i/>
        <sz val="12"/>
        <color indexed="8"/>
        <rFont val="Calibri"/>
        <family val="2"/>
      </rPr>
      <t xml:space="preserve">speelt de Gewestelijke Finale in het weekend </t>
    </r>
  </si>
  <si>
    <r>
      <rPr>
        <i/>
        <sz val="12"/>
        <color indexed="8"/>
        <rFont val="Calibri"/>
        <family val="2"/>
      </rPr>
      <t xml:space="preserve">van </t>
    </r>
    <r>
      <rPr>
        <b/>
        <i/>
        <sz val="12"/>
        <color indexed="8"/>
        <rFont val="Calibri"/>
        <family val="2"/>
      </rPr>
      <t xml:space="preserve">12 &amp; 13 April 2014 </t>
    </r>
    <r>
      <rPr>
        <i/>
        <sz val="12"/>
        <color indexed="8"/>
        <rFont val="Calibri"/>
        <family val="2"/>
      </rPr>
      <t xml:space="preserve">in het district </t>
    </r>
    <r>
      <rPr>
        <b/>
        <i/>
        <sz val="12"/>
        <color indexed="8"/>
        <rFont val="Calibri"/>
        <family val="2"/>
      </rPr>
      <t>Denderstreek (KBC Ons Huis).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</si>
</sst>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7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gray0625">
        <bgColor theme="0" tint="-0.4999699890613556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28" fillId="0" borderId="0" xfId="0" applyFont="1" applyAlignment="1">
      <alignment horizontal="left"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34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29" fillId="33" borderId="19" xfId="0" applyFont="1" applyFill="1" applyBorder="1" applyAlignment="1">
      <alignment/>
    </xf>
    <xf numFmtId="0" fontId="29" fillId="33" borderId="19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left"/>
    </xf>
    <xf numFmtId="0" fontId="30" fillId="33" borderId="19" xfId="0" applyFont="1" applyFill="1" applyBorder="1" applyAlignment="1">
      <alignment horizontal="center"/>
    </xf>
    <xf numFmtId="0" fontId="26" fillId="0" borderId="23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/>
    </xf>
    <xf numFmtId="14" fontId="32" fillId="0" borderId="0" xfId="0" applyNumberFormat="1" applyFont="1" applyAlignment="1">
      <alignment/>
    </xf>
    <xf numFmtId="0" fontId="19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47625</xdr:rowOff>
    </xdr:from>
    <xdr:to>
      <xdr:col>12</xdr:col>
      <xdr:colOff>180975</xdr:colOff>
      <xdr:row>60</xdr:row>
      <xdr:rowOff>133350</xdr:rowOff>
    </xdr:to>
    <xdr:sp>
      <xdr:nvSpPr>
        <xdr:cNvPr id="1" name="Rectangle 16"/>
        <xdr:cNvSpPr>
          <a:spLocks/>
        </xdr:cNvSpPr>
      </xdr:nvSpPr>
      <xdr:spPr>
        <a:xfrm>
          <a:off x="0" y="7334250"/>
          <a:ext cx="7191375" cy="695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 Districtfinale 3° klasse DRIEBANDEN MB-  15 maart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Roaming\Microsoft\Excel\uitslag%20districtfinales%20driebanden%20MB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C66" sqref="C66"/>
    </sheetView>
  </sheetViews>
  <sheetFormatPr defaultColWidth="9.140625" defaultRowHeight="12"/>
  <cols>
    <col min="1" max="1" width="10.7109375" style="0" customWidth="1"/>
    <col min="2" max="2" width="3.421875" style="21" customWidth="1"/>
    <col min="3" max="3" width="7.421875" style="0" customWidth="1"/>
    <col min="4" max="4" width="16.8515625" style="0" customWidth="1"/>
    <col min="5" max="5" width="10.00390625" style="0" customWidth="1"/>
    <col min="6" max="6" width="5.140625" style="0" customWidth="1"/>
    <col min="7" max="8" width="9.140625" style="0" customWidth="1"/>
    <col min="9" max="9" width="8.28125" style="0" customWidth="1"/>
    <col min="10" max="10" width="9.140625" style="0" customWidth="1"/>
    <col min="11" max="11" width="7.421875" style="0" customWidth="1"/>
    <col min="12" max="12" width="8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41707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11</v>
      </c>
      <c r="B6" s="23" t="str">
        <f>VLOOKUP(L6,'[1]LEDEN'!A:E,2,FALSE)</f>
        <v>DE BECK Clery</v>
      </c>
      <c r="C6" s="22"/>
      <c r="D6" s="22"/>
      <c r="E6" s="22"/>
      <c r="F6" s="22" t="s">
        <v>12</v>
      </c>
      <c r="G6" s="24" t="str">
        <f>VLOOKUP(L6,'[1]LEDEN'!A:E,3,FALSE)</f>
        <v>K.OH</v>
      </c>
      <c r="H6" s="24"/>
      <c r="I6" s="22"/>
      <c r="J6" s="22"/>
      <c r="K6" s="22"/>
      <c r="L6" s="25">
        <v>9063</v>
      </c>
    </row>
    <row r="7" ht="6" customHeight="1"/>
    <row r="8" spans="6:12" ht="11.25">
      <c r="F8" s="48" t="s">
        <v>13</v>
      </c>
      <c r="G8" s="45" t="s">
        <v>14</v>
      </c>
      <c r="H8" s="49" t="s">
        <v>20</v>
      </c>
      <c r="I8" s="50" t="s">
        <v>15</v>
      </c>
      <c r="J8" s="51" t="s">
        <v>16</v>
      </c>
      <c r="K8" s="49" t="s">
        <v>17</v>
      </c>
      <c r="L8" s="26" t="s">
        <v>18</v>
      </c>
    </row>
    <row r="9" spans="2:14" ht="15" customHeight="1">
      <c r="B9" s="27">
        <v>1</v>
      </c>
      <c r="C9" s="28" t="str">
        <f>VLOOKUP(N9,'[1]LEDEN'!A:E,2,FALSE)</f>
        <v>VAN KERCKHOVE Andre</v>
      </c>
      <c r="D9" s="29"/>
      <c r="E9" s="29"/>
      <c r="F9" s="27">
        <v>2</v>
      </c>
      <c r="G9" s="46"/>
      <c r="H9" s="27">
        <v>22</v>
      </c>
      <c r="I9" s="27">
        <v>51</v>
      </c>
      <c r="J9" s="30">
        <f>ROUNDDOWN(H9/I9,3)</f>
        <v>0.431</v>
      </c>
      <c r="K9" s="27">
        <v>3</v>
      </c>
      <c r="L9" s="43">
        <v>1</v>
      </c>
      <c r="N9">
        <v>4389</v>
      </c>
    </row>
    <row r="10" spans="2:14" ht="15" customHeight="1">
      <c r="B10" s="27">
        <v>2</v>
      </c>
      <c r="C10" s="28" t="str">
        <f>VLOOKUP(N10,'[1]LEDEN'!A:E,2,FALSE)</f>
        <v>MATTENS Roger</v>
      </c>
      <c r="D10" s="29"/>
      <c r="E10" s="29"/>
      <c r="F10" s="27">
        <v>2</v>
      </c>
      <c r="G10" s="46"/>
      <c r="H10" s="27">
        <v>22</v>
      </c>
      <c r="I10" s="27">
        <v>51</v>
      </c>
      <c r="J10" s="30">
        <f>ROUNDDOWN(H10/I10,3)</f>
        <v>0.431</v>
      </c>
      <c r="K10" s="27">
        <v>4</v>
      </c>
      <c r="L10" s="44"/>
      <c r="N10">
        <v>4294</v>
      </c>
    </row>
    <row r="11" spans="2:14" ht="15" customHeight="1">
      <c r="B11" s="27">
        <v>3</v>
      </c>
      <c r="C11" s="28" t="str">
        <f>VLOOKUP(N11,'[1]LEDEN'!A:E,2,FALSE)</f>
        <v>DE WIN Guy</v>
      </c>
      <c r="D11" s="29"/>
      <c r="E11" s="29"/>
      <c r="F11" s="27">
        <v>2</v>
      </c>
      <c r="G11" s="46"/>
      <c r="H11" s="27">
        <v>22</v>
      </c>
      <c r="I11" s="27">
        <v>59</v>
      </c>
      <c r="J11" s="30">
        <f>ROUNDDOWN(H11/I11,3)</f>
        <v>0.372</v>
      </c>
      <c r="K11" s="27">
        <v>2</v>
      </c>
      <c r="L11" s="44"/>
      <c r="N11">
        <v>8535</v>
      </c>
    </row>
    <row r="12" spans="2:12" ht="15" customHeight="1" hidden="1">
      <c r="B12" s="27">
        <v>5</v>
      </c>
      <c r="C12" s="28" t="e">
        <f>VLOOKUP(N12,'[1]LEDEN'!A:E,2,FALSE)</f>
        <v>#N/A</v>
      </c>
      <c r="D12" s="29"/>
      <c r="E12" s="29"/>
      <c r="F12" s="27"/>
      <c r="G12" s="46"/>
      <c r="H12" s="27">
        <f>G12/8*7</f>
        <v>0</v>
      </c>
      <c r="I12" s="27"/>
      <c r="J12" s="30" t="e">
        <f>ROUNDDOWN(H12/I12,3)</f>
        <v>#DIV/0!</v>
      </c>
      <c r="K12" s="27"/>
      <c r="L12" s="52"/>
    </row>
    <row r="13" spans="1:13" ht="15" customHeight="1">
      <c r="A13" s="31"/>
      <c r="B13" s="32"/>
      <c r="C13" s="31"/>
      <c r="D13" s="31"/>
      <c r="E13" s="31" t="s">
        <v>19</v>
      </c>
      <c r="F13" s="33">
        <f>SUM(F9:F12)</f>
        <v>6</v>
      </c>
      <c r="G13" s="47">
        <f>SUM(G9:G12)</f>
        <v>0</v>
      </c>
      <c r="H13" s="33">
        <f>SUM(H9:H12)</f>
        <v>66</v>
      </c>
      <c r="I13" s="33">
        <f>SUM(I9:I12)</f>
        <v>161</v>
      </c>
      <c r="J13" s="34">
        <f>ROUNDDOWN(H13/I13,3)</f>
        <v>0.409</v>
      </c>
      <c r="K13" s="33">
        <f>MAX(K9:K12)</f>
        <v>4</v>
      </c>
      <c r="L13" s="53" t="s">
        <v>21</v>
      </c>
      <c r="M13" s="35"/>
    </row>
    <row r="14" spans="1:12" ht="8.25" customHeight="1" thickBo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ht="7.5" customHeight="1"/>
    <row r="16" spans="1:12" ht="12.75">
      <c r="A16" s="22" t="s">
        <v>11</v>
      </c>
      <c r="B16" s="23" t="str">
        <f>VLOOKUP(L16,'[1]LEDEN'!A:E,2,FALSE)</f>
        <v>DE WIN Guy</v>
      </c>
      <c r="C16" s="22"/>
      <c r="D16" s="22"/>
      <c r="E16" s="22"/>
      <c r="F16" s="22" t="s">
        <v>12</v>
      </c>
      <c r="G16" s="24" t="str">
        <f>VLOOKUP(L16,'[1]LEDEN'!A:E,3,FALSE)</f>
        <v>STER</v>
      </c>
      <c r="H16" s="24"/>
      <c r="I16" s="22"/>
      <c r="J16" s="22"/>
      <c r="K16" s="22"/>
      <c r="L16" s="25">
        <v>8535</v>
      </c>
    </row>
    <row r="17" ht="6" customHeight="1"/>
    <row r="18" spans="6:12" ht="11.25">
      <c r="F18" s="48" t="s">
        <v>13</v>
      </c>
      <c r="G18" s="45" t="s">
        <v>14</v>
      </c>
      <c r="H18" s="49" t="s">
        <v>20</v>
      </c>
      <c r="I18" s="50" t="s">
        <v>15</v>
      </c>
      <c r="J18" s="51" t="s">
        <v>16</v>
      </c>
      <c r="K18" s="49" t="s">
        <v>17</v>
      </c>
      <c r="L18" s="26" t="s">
        <v>18</v>
      </c>
    </row>
    <row r="19" spans="2:14" ht="11.25" customHeight="1">
      <c r="B19" s="27">
        <v>1</v>
      </c>
      <c r="C19" s="28" t="str">
        <f>VLOOKUP(N19,'[1]LEDEN'!A:E,2,FALSE)</f>
        <v>MATTENS Roger</v>
      </c>
      <c r="D19" s="29"/>
      <c r="E19" s="29"/>
      <c r="F19" s="27">
        <v>1</v>
      </c>
      <c r="G19" s="46"/>
      <c r="H19" s="27">
        <v>22</v>
      </c>
      <c r="I19" s="27">
        <v>64</v>
      </c>
      <c r="J19" s="30">
        <f>ROUNDDOWN(H19/I19,3)</f>
        <v>0.343</v>
      </c>
      <c r="K19" s="27">
        <v>3</v>
      </c>
      <c r="L19" s="43">
        <v>2</v>
      </c>
      <c r="N19">
        <v>4294</v>
      </c>
    </row>
    <row r="20" spans="2:14" ht="11.25" customHeight="1">
      <c r="B20" s="27">
        <v>2</v>
      </c>
      <c r="C20" s="28" t="str">
        <f>VLOOKUP(N20,'[1]LEDEN'!A:E,2,FALSE)</f>
        <v>VAN KERCKHOVE Andre</v>
      </c>
      <c r="D20" s="29"/>
      <c r="E20" s="29"/>
      <c r="F20" s="27">
        <v>2</v>
      </c>
      <c r="G20" s="46"/>
      <c r="H20" s="27">
        <v>22</v>
      </c>
      <c r="I20" s="27">
        <v>44</v>
      </c>
      <c r="J20" s="30">
        <f>ROUNDDOWN(H20/I20,3)</f>
        <v>0.5</v>
      </c>
      <c r="K20" s="27">
        <v>3</v>
      </c>
      <c r="L20" s="44"/>
      <c r="N20">
        <v>4389</v>
      </c>
    </row>
    <row r="21" spans="2:14" ht="11.25" customHeight="1">
      <c r="B21" s="27">
        <v>3</v>
      </c>
      <c r="C21" s="28" t="str">
        <f>VLOOKUP(N21,'[1]LEDEN'!A:E,2,FALSE)</f>
        <v>DE WIN Guy</v>
      </c>
      <c r="D21" s="29"/>
      <c r="E21" s="29"/>
      <c r="F21" s="27">
        <v>0</v>
      </c>
      <c r="G21" s="46"/>
      <c r="H21" s="27">
        <v>16</v>
      </c>
      <c r="I21" s="27">
        <v>59</v>
      </c>
      <c r="J21" s="30">
        <f>ROUNDDOWN(H21/I21,3)</f>
        <v>0.271</v>
      </c>
      <c r="K21" s="27">
        <v>3</v>
      </c>
      <c r="L21" s="44"/>
      <c r="N21">
        <v>8535</v>
      </c>
    </row>
    <row r="22" spans="2:12" ht="11.25" customHeight="1" hidden="1">
      <c r="B22" s="27"/>
      <c r="C22" s="28" t="e">
        <f>VLOOKUP(N22,'[1]LEDEN'!A:E,2,FALSE)</f>
        <v>#N/A</v>
      </c>
      <c r="D22" s="29"/>
      <c r="E22" s="29"/>
      <c r="F22" s="27"/>
      <c r="G22" s="46"/>
      <c r="H22" s="27">
        <f>G22/8*7</f>
        <v>0</v>
      </c>
      <c r="I22" s="27"/>
      <c r="J22" s="30" t="e">
        <f>ROUNDDOWN(H22/I22,3)</f>
        <v>#DIV/0!</v>
      </c>
      <c r="K22" s="27"/>
      <c r="L22" s="52"/>
    </row>
    <row r="23" spans="1:12" ht="12.75" customHeight="1">
      <c r="A23" s="31"/>
      <c r="B23" s="32"/>
      <c r="C23" s="31"/>
      <c r="D23" s="31"/>
      <c r="E23" s="31" t="s">
        <v>19</v>
      </c>
      <c r="F23" s="33">
        <f>SUM(F19:F22)</f>
        <v>3</v>
      </c>
      <c r="G23" s="47">
        <f>SUM(G19:G22)</f>
        <v>0</v>
      </c>
      <c r="H23" s="33">
        <f>SUM(H19:H22)</f>
        <v>60</v>
      </c>
      <c r="I23" s="33">
        <f>SUM(I19:I22)</f>
        <v>167</v>
      </c>
      <c r="J23" s="34">
        <f>ROUNDDOWN(H23/I23,3)</f>
        <v>0.359</v>
      </c>
      <c r="K23" s="33">
        <f>MAX(K19:K22)</f>
        <v>3</v>
      </c>
      <c r="L23" s="53" t="s">
        <v>22</v>
      </c>
    </row>
    <row r="24" spans="1:12" ht="7.5" customHeight="1" thickBot="1">
      <c r="A24" s="36"/>
      <c r="B24" s="37"/>
      <c r="C24" s="36"/>
      <c r="D24" s="36"/>
      <c r="E24" s="36"/>
      <c r="F24" s="37"/>
      <c r="G24" s="37"/>
      <c r="H24" s="37"/>
      <c r="I24" s="37"/>
      <c r="J24" s="37"/>
      <c r="K24" s="37"/>
      <c r="L24" s="36"/>
    </row>
    <row r="25" spans="6:11" ht="3.75" customHeight="1">
      <c r="F25" s="21"/>
      <c r="G25" s="21"/>
      <c r="H25" s="21"/>
      <c r="I25" s="21"/>
      <c r="J25" s="21"/>
      <c r="K25" s="21"/>
    </row>
    <row r="26" spans="1:12" ht="12.75">
      <c r="A26" s="22" t="s">
        <v>11</v>
      </c>
      <c r="B26" s="23" t="str">
        <f>VLOOKUP(L26,'[1]LEDEN'!A:E,2,FALSE)</f>
        <v>MATTENS Roger</v>
      </c>
      <c r="C26" s="22"/>
      <c r="D26" s="22"/>
      <c r="E26" s="22"/>
      <c r="F26" s="38" t="s">
        <v>12</v>
      </c>
      <c r="G26" s="39" t="str">
        <f>VLOOKUP(L26,'[1]LEDEN'!A:E,3,FALSE)</f>
        <v>SMA</v>
      </c>
      <c r="H26" s="39"/>
      <c r="I26" s="38"/>
      <c r="J26" s="38"/>
      <c r="K26" s="38"/>
      <c r="L26" s="25">
        <v>4294</v>
      </c>
    </row>
    <row r="27" spans="6:11" ht="7.5" customHeight="1">
      <c r="F27" s="21"/>
      <c r="G27" s="21"/>
      <c r="H27" s="21"/>
      <c r="I27" s="21"/>
      <c r="J27" s="21"/>
      <c r="K27" s="21"/>
    </row>
    <row r="28" spans="6:12" ht="11.25">
      <c r="F28" s="49" t="s">
        <v>13</v>
      </c>
      <c r="G28" s="45" t="s">
        <v>14</v>
      </c>
      <c r="H28" s="49" t="s">
        <v>20</v>
      </c>
      <c r="I28" s="49" t="s">
        <v>15</v>
      </c>
      <c r="J28" s="51" t="s">
        <v>16</v>
      </c>
      <c r="K28" s="49" t="s">
        <v>17</v>
      </c>
      <c r="L28" s="26" t="s">
        <v>18</v>
      </c>
    </row>
    <row r="29" spans="2:14" ht="11.25" customHeight="1">
      <c r="B29" s="27">
        <v>1</v>
      </c>
      <c r="C29" s="28" t="str">
        <f>VLOOKUP(N29,'[1]LEDEN'!A:E,2,FALSE)</f>
        <v>DE WIN Guy</v>
      </c>
      <c r="D29" s="29"/>
      <c r="E29" s="29"/>
      <c r="F29" s="27">
        <v>1</v>
      </c>
      <c r="G29" s="46"/>
      <c r="H29" s="27">
        <v>22</v>
      </c>
      <c r="I29" s="27">
        <v>64</v>
      </c>
      <c r="J29" s="30">
        <f>ROUNDDOWN(H29/I29,3)</f>
        <v>0.343</v>
      </c>
      <c r="K29" s="27">
        <v>3</v>
      </c>
      <c r="L29" s="43">
        <v>3</v>
      </c>
      <c r="N29">
        <v>8535</v>
      </c>
    </row>
    <row r="30" spans="2:14" ht="11.25" customHeight="1">
      <c r="B30" s="27">
        <v>2</v>
      </c>
      <c r="C30" s="28" t="str">
        <f>VLOOKUP(N30,'[1]LEDEN'!A:E,2,FALSE)</f>
        <v>DE BECK Clery</v>
      </c>
      <c r="D30" s="29"/>
      <c r="E30" s="29"/>
      <c r="F30" s="27">
        <v>0</v>
      </c>
      <c r="G30" s="46"/>
      <c r="H30" s="27">
        <v>12</v>
      </c>
      <c r="I30" s="27">
        <v>51</v>
      </c>
      <c r="J30" s="30">
        <f>ROUNDDOWN(H30/I30,3)</f>
        <v>0.235</v>
      </c>
      <c r="K30" s="27">
        <v>2</v>
      </c>
      <c r="L30" s="44"/>
      <c r="N30">
        <v>9063</v>
      </c>
    </row>
    <row r="31" spans="2:14" ht="11.25" customHeight="1">
      <c r="B31" s="27">
        <v>3</v>
      </c>
      <c r="C31" s="28" t="str">
        <f>VLOOKUP(N31,'[1]LEDEN'!A:E,2,FALSE)</f>
        <v>VAN KERCKHOVE Andre</v>
      </c>
      <c r="D31" s="29"/>
      <c r="E31" s="29"/>
      <c r="F31" s="27">
        <v>2</v>
      </c>
      <c r="G31" s="46"/>
      <c r="H31" s="27">
        <v>22</v>
      </c>
      <c r="I31" s="27">
        <v>42</v>
      </c>
      <c r="J31" s="30">
        <f>ROUNDDOWN(H31/I31,3)</f>
        <v>0.523</v>
      </c>
      <c r="K31" s="27">
        <v>4</v>
      </c>
      <c r="L31" s="44"/>
      <c r="N31">
        <v>4389</v>
      </c>
    </row>
    <row r="32" spans="2:12" ht="11.25" customHeight="1" hidden="1">
      <c r="B32" s="27">
        <v>5</v>
      </c>
      <c r="C32" s="28" t="e">
        <f>VLOOKUP(N32,'[1]LEDEN'!A:E,2,FALSE)</f>
        <v>#N/A</v>
      </c>
      <c r="D32" s="29"/>
      <c r="E32" s="29"/>
      <c r="F32" s="27"/>
      <c r="G32" s="46"/>
      <c r="H32" s="27">
        <f>G32/8*7</f>
        <v>0</v>
      </c>
      <c r="I32" s="27"/>
      <c r="J32" s="30" t="e">
        <f>ROUNDDOWN(H32/I32,3)</f>
        <v>#DIV/0!</v>
      </c>
      <c r="K32" s="27"/>
      <c r="L32" s="42"/>
    </row>
    <row r="33" spans="1:12" ht="12.75" customHeight="1">
      <c r="A33" s="31"/>
      <c r="B33" s="32"/>
      <c r="C33" s="31"/>
      <c r="D33" s="31"/>
      <c r="E33" s="31" t="s">
        <v>19</v>
      </c>
      <c r="F33" s="33">
        <f>SUM(F29:F32)</f>
        <v>3</v>
      </c>
      <c r="G33" s="47">
        <f>SUM(G29:G32)</f>
        <v>0</v>
      </c>
      <c r="H33" s="33">
        <f>SUM(H29:H32)</f>
        <v>56</v>
      </c>
      <c r="I33" s="33">
        <f>SUM(I29:I32)</f>
        <v>157</v>
      </c>
      <c r="J33" s="34">
        <f>ROUNDDOWN(H33/I33,3)</f>
        <v>0.356</v>
      </c>
      <c r="K33" s="33">
        <f>MAX(K29:K32)</f>
        <v>4</v>
      </c>
      <c r="L33" s="54" t="s">
        <v>22</v>
      </c>
    </row>
    <row r="34" spans="1:12" ht="6.75" customHeight="1" thickBot="1">
      <c r="A34" s="36"/>
      <c r="B34" s="37"/>
      <c r="C34" s="36"/>
      <c r="D34" s="36"/>
      <c r="E34" s="36"/>
      <c r="F34" s="37"/>
      <c r="G34" s="37"/>
      <c r="H34" s="37"/>
      <c r="I34" s="37"/>
      <c r="J34" s="37"/>
      <c r="K34" s="37"/>
      <c r="L34" s="36"/>
    </row>
    <row r="35" spans="6:11" ht="6" customHeight="1">
      <c r="F35" s="21"/>
      <c r="G35" s="21"/>
      <c r="H35" s="21"/>
      <c r="I35" s="21"/>
      <c r="J35" s="21"/>
      <c r="K35" s="21"/>
    </row>
    <row r="36" spans="1:12" ht="13.5" customHeight="1">
      <c r="A36" s="22" t="s">
        <v>11</v>
      </c>
      <c r="B36" s="23" t="str">
        <f>VLOOKUP(L36,'[1]LEDEN'!A:E,2,FALSE)</f>
        <v>VAN KERCKHOVE Andre</v>
      </c>
      <c r="C36" s="22"/>
      <c r="D36" s="22"/>
      <c r="E36" s="22"/>
      <c r="F36" s="38" t="s">
        <v>12</v>
      </c>
      <c r="G36" s="39" t="str">
        <f>VLOOKUP(L36,'[1]LEDEN'!A:E,3,FALSE)</f>
        <v>K.OH</v>
      </c>
      <c r="H36" s="39"/>
      <c r="I36" s="38"/>
      <c r="J36" s="38"/>
      <c r="K36" s="38"/>
      <c r="L36" s="25">
        <v>4389</v>
      </c>
    </row>
    <row r="37" spans="6:11" ht="11.25">
      <c r="F37" s="21"/>
      <c r="G37" s="21"/>
      <c r="H37" s="21"/>
      <c r="I37" s="21"/>
      <c r="J37" s="21"/>
      <c r="K37" s="21"/>
    </row>
    <row r="38" spans="6:12" ht="11.25">
      <c r="F38" s="49" t="s">
        <v>13</v>
      </c>
      <c r="G38" s="45" t="s">
        <v>14</v>
      </c>
      <c r="H38" s="49" t="s">
        <v>20</v>
      </c>
      <c r="I38" s="49" t="s">
        <v>15</v>
      </c>
      <c r="J38" s="51" t="s">
        <v>16</v>
      </c>
      <c r="K38" s="49" t="s">
        <v>17</v>
      </c>
      <c r="L38" s="26" t="s">
        <v>18</v>
      </c>
    </row>
    <row r="39" spans="2:14" ht="11.25" customHeight="1">
      <c r="B39" s="27">
        <v>1</v>
      </c>
      <c r="C39" s="28" t="str">
        <f>VLOOKUP(N39,'[1]LEDEN'!A:E,2,FALSE)</f>
        <v>DE BECK Clery</v>
      </c>
      <c r="D39" s="29"/>
      <c r="E39" s="29"/>
      <c r="F39" s="27">
        <v>0</v>
      </c>
      <c r="G39" s="46"/>
      <c r="H39" s="27">
        <v>15</v>
      </c>
      <c r="I39" s="27">
        <v>51</v>
      </c>
      <c r="J39" s="30">
        <f>ROUNDDOWN(H39/I39,3)</f>
        <v>0.294</v>
      </c>
      <c r="K39" s="27">
        <v>3</v>
      </c>
      <c r="L39" s="43">
        <v>4</v>
      </c>
      <c r="N39">
        <v>9063</v>
      </c>
    </row>
    <row r="40" spans="2:14" ht="11.25" customHeight="1">
      <c r="B40" s="27">
        <v>2</v>
      </c>
      <c r="C40" s="28" t="str">
        <f>VLOOKUP(N40,'[1]LEDEN'!A:E,2,FALSE)</f>
        <v>DE WIN Guy</v>
      </c>
      <c r="D40" s="29"/>
      <c r="E40" s="29"/>
      <c r="F40" s="27">
        <v>0</v>
      </c>
      <c r="G40" s="46"/>
      <c r="H40" s="27">
        <v>18</v>
      </c>
      <c r="I40" s="27">
        <v>44</v>
      </c>
      <c r="J40" s="30">
        <f>ROUNDDOWN(H40/I40,3)</f>
        <v>0.409</v>
      </c>
      <c r="K40" s="27">
        <v>3</v>
      </c>
      <c r="L40" s="44"/>
      <c r="N40">
        <v>8535</v>
      </c>
    </row>
    <row r="41" spans="2:14" ht="11.25" customHeight="1">
      <c r="B41" s="27">
        <v>3</v>
      </c>
      <c r="C41" s="28" t="str">
        <f>VLOOKUP(N41,'[1]LEDEN'!A:E,2,FALSE)</f>
        <v>MATTENS Roger</v>
      </c>
      <c r="D41" s="29"/>
      <c r="E41" s="29"/>
      <c r="F41" s="27">
        <v>0</v>
      </c>
      <c r="G41" s="46"/>
      <c r="H41" s="27">
        <v>13</v>
      </c>
      <c r="I41" s="27">
        <v>42</v>
      </c>
      <c r="J41" s="30">
        <f>ROUNDDOWN(H41/I41,3)</f>
        <v>0.309</v>
      </c>
      <c r="K41" s="27">
        <v>3</v>
      </c>
      <c r="L41" s="44"/>
      <c r="N41">
        <v>4294</v>
      </c>
    </row>
    <row r="42" spans="2:12" ht="11.25" customHeight="1" hidden="1">
      <c r="B42" s="27">
        <v>5</v>
      </c>
      <c r="C42" s="28" t="e">
        <f>VLOOKUP(N42,'[1]LEDEN'!A:E,2,FALSE)</f>
        <v>#N/A</v>
      </c>
      <c r="D42" s="29"/>
      <c r="E42" s="29"/>
      <c r="F42" s="27"/>
      <c r="G42" s="46"/>
      <c r="H42" s="27">
        <f>G42/8*7</f>
        <v>0</v>
      </c>
      <c r="I42" s="27"/>
      <c r="J42" s="30" t="e">
        <f>ROUNDDOWN(H42/I42,3)</f>
        <v>#DIV/0!</v>
      </c>
      <c r="K42" s="27"/>
      <c r="L42" s="52"/>
    </row>
    <row r="43" spans="1:12" ht="12.75" customHeight="1">
      <c r="A43" s="31"/>
      <c r="B43" s="32"/>
      <c r="C43" s="31"/>
      <c r="D43" s="31"/>
      <c r="E43" s="31" t="s">
        <v>19</v>
      </c>
      <c r="F43" s="33">
        <f>SUM(F39:F42)</f>
        <v>0</v>
      </c>
      <c r="G43" s="47">
        <f>SUM(G39:G42)</f>
        <v>0</v>
      </c>
      <c r="H43" s="33">
        <f>SUM(H39:H42)</f>
        <v>46</v>
      </c>
      <c r="I43" s="33">
        <f>SUM(I39:I42)</f>
        <v>137</v>
      </c>
      <c r="J43" s="34">
        <f>ROUNDDOWN(H43/I43,3)</f>
        <v>0.335</v>
      </c>
      <c r="K43" s="33">
        <f>MAX(K39:K42)</f>
        <v>3</v>
      </c>
      <c r="L43" s="53" t="s">
        <v>22</v>
      </c>
    </row>
    <row r="44" spans="1:12" ht="4.5" customHeight="1" thickBot="1">
      <c r="A44" s="36"/>
      <c r="B44" s="37"/>
      <c r="C44" s="36"/>
      <c r="D44" s="36"/>
      <c r="E44" s="36"/>
      <c r="F44" s="37"/>
      <c r="G44" s="37"/>
      <c r="H44" s="37"/>
      <c r="I44" s="37"/>
      <c r="J44" s="37"/>
      <c r="K44" s="37"/>
      <c r="L44" s="36"/>
    </row>
    <row r="45" spans="6:11" ht="6" customHeight="1">
      <c r="F45" s="21"/>
      <c r="G45" s="21"/>
      <c r="H45" s="21"/>
      <c r="I45" s="21"/>
      <c r="J45" s="21"/>
      <c r="K45" s="21"/>
    </row>
    <row r="48" spans="2:11" ht="14.25">
      <c r="B48" s="55" t="s">
        <v>23</v>
      </c>
      <c r="C48" s="56"/>
      <c r="D48" s="57"/>
      <c r="E48" s="57"/>
      <c r="F48" s="57"/>
      <c r="G48" s="21"/>
      <c r="H48" s="21"/>
      <c r="I48" s="21"/>
      <c r="J48" s="21"/>
      <c r="K48" s="21"/>
    </row>
    <row r="49" spans="6:11" ht="11.25">
      <c r="F49" s="21"/>
      <c r="G49" s="21"/>
      <c r="H49" s="21"/>
      <c r="I49" s="21"/>
      <c r="J49" s="21"/>
      <c r="K49" s="21"/>
    </row>
    <row r="50" spans="6:11" ht="11.25">
      <c r="F50" s="21"/>
      <c r="G50" s="21"/>
      <c r="H50" s="21"/>
      <c r="I50" s="21"/>
      <c r="J50" s="21"/>
      <c r="K50" s="21"/>
    </row>
    <row r="51" spans="8:12" ht="15">
      <c r="H51" s="40"/>
      <c r="I51" s="41"/>
      <c r="J51" s="41"/>
      <c r="K51" s="41"/>
      <c r="L51" s="41"/>
    </row>
    <row r="52" spans="2:10" ht="15">
      <c r="B52" s="58" t="s">
        <v>24</v>
      </c>
      <c r="C52" s="58"/>
      <c r="D52" s="58"/>
      <c r="E52" s="58"/>
      <c r="F52" s="58"/>
      <c r="G52" s="58"/>
      <c r="H52" s="58"/>
      <c r="I52" s="58"/>
      <c r="J52" s="59"/>
    </row>
    <row r="53" spans="2:10" ht="15">
      <c r="B53" s="58" t="s">
        <v>25</v>
      </c>
      <c r="C53" s="58"/>
      <c r="D53" s="58"/>
      <c r="E53" s="58"/>
      <c r="F53" s="58"/>
      <c r="G53" s="58"/>
      <c r="H53" s="58"/>
      <c r="I53" s="58"/>
      <c r="J53" s="59"/>
    </row>
  </sheetData>
  <sheetProtection/>
  <mergeCells count="8">
    <mergeCell ref="L9:L11"/>
    <mergeCell ref="L39:L41"/>
    <mergeCell ref="L29:L31"/>
    <mergeCell ref="L19:L21"/>
    <mergeCell ref="I51:L51"/>
    <mergeCell ref="C3:D3"/>
    <mergeCell ref="F3:I3"/>
    <mergeCell ref="K3:M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Stilten</dc:creator>
  <cp:keywords/>
  <dc:description/>
  <cp:lastModifiedBy>Walter Stilten</cp:lastModifiedBy>
  <dcterms:created xsi:type="dcterms:W3CDTF">2014-03-16T09:20:04Z</dcterms:created>
  <dcterms:modified xsi:type="dcterms:W3CDTF">2014-03-16T09:29:32Z</dcterms:modified>
  <cp:category/>
  <cp:version/>
  <cp:contentType/>
  <cp:contentStatus/>
</cp:coreProperties>
</file>