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DF 8°vrij 2,30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38" i="1" l="1"/>
  <c r="I38" i="1"/>
  <c r="G38" i="1"/>
  <c r="F38" i="1"/>
  <c r="J37" i="1"/>
  <c r="H37" i="1"/>
  <c r="C37" i="1"/>
  <c r="H36" i="1"/>
  <c r="J36" i="1" s="1"/>
  <c r="C36" i="1"/>
  <c r="H35" i="1"/>
  <c r="J35" i="1" s="1"/>
  <c r="C35" i="1"/>
  <c r="H34" i="1"/>
  <c r="J34" i="1" s="1"/>
  <c r="C34" i="1"/>
  <c r="J33" i="1"/>
  <c r="H33" i="1"/>
  <c r="C33" i="1"/>
  <c r="G30" i="1"/>
  <c r="B30" i="1"/>
  <c r="K27" i="1"/>
  <c r="I27" i="1"/>
  <c r="G27" i="1"/>
  <c r="F27" i="1"/>
  <c r="H26" i="1"/>
  <c r="J26" i="1" s="1"/>
  <c r="C26" i="1"/>
  <c r="H25" i="1"/>
  <c r="J25" i="1" s="1"/>
  <c r="C25" i="1"/>
  <c r="J24" i="1"/>
  <c r="C24" i="1"/>
  <c r="J23" i="1"/>
  <c r="C23" i="1"/>
  <c r="J22" i="1"/>
  <c r="C22" i="1"/>
  <c r="J21" i="1"/>
  <c r="C21" i="1"/>
  <c r="G18" i="1"/>
  <c r="B18" i="1"/>
  <c r="K15" i="1"/>
  <c r="I15" i="1"/>
  <c r="G15" i="1"/>
  <c r="F15" i="1"/>
  <c r="H14" i="1"/>
  <c r="J14" i="1" s="1"/>
  <c r="C14" i="1"/>
  <c r="J13" i="1"/>
  <c r="H13" i="1"/>
  <c r="C13" i="1"/>
  <c r="J12" i="1"/>
  <c r="C12" i="1"/>
  <c r="J11" i="1"/>
  <c r="C11" i="1"/>
  <c r="J10" i="1"/>
  <c r="C10" i="1"/>
  <c r="J9" i="1"/>
  <c r="C9" i="1"/>
  <c r="G6" i="1"/>
  <c r="B6" i="1"/>
  <c r="H38" i="1" l="1"/>
  <c r="J38" i="1" s="1"/>
  <c r="H15" i="1"/>
  <c r="J15" i="1" s="1"/>
  <c r="H27" i="1"/>
  <c r="J27" i="1" s="1"/>
</calcChain>
</file>

<file path=xl/sharedStrings.xml><?xml version="1.0" encoding="utf-8"?>
<sst xmlns="http://schemas.openxmlformats.org/spreadsheetml/2006/main" count="45" uniqueCount="26">
  <si>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</si>
  <si>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</si>
  <si>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</si>
  <si>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</si>
  <si>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8° KLASSE VRIJSPEL</t>
  </si>
  <si>
    <t xml:space="preserve">        KLEIN</t>
  </si>
  <si>
    <t>datum:</t>
  </si>
  <si>
    <t>Lokaal:</t>
  </si>
  <si>
    <t>KBC DE STER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</si>
  <si>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</si>
  <si>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</si>
  <si>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</si>
  <si>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</si>
  <si>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</si>
  <si>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</si>
  <si>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</si>
  <si>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</si>
  <si>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</si>
  <si>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</si>
  <si>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</si>
  <si>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OG</t>
  </si>
  <si>
    <t>00170</t>
  </si>
  <si>
    <t>VFF</t>
  </si>
  <si>
    <t>Wedstrijdleiding: De Bremaeker Erik</t>
  </si>
  <si>
    <r>
      <t xml:space="preserve">MESKENS Eduard (DSN)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</si>
  <si>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8 &amp; 9 december 2012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Dender (KBC De Ster).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</si>
</sst>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sz val="12"/>
      <name val="Arial"/>
      <family val="2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6" fillId="0" borderId="15" xfId="0" applyFont="1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49" fontId="8" fillId="0" borderId="9" xfId="0" quotePrefix="1" applyNumberFormat="1" applyFont="1" applyBorder="1"/>
    <xf numFmtId="0" fontId="13" fillId="0" borderId="14" xfId="0" applyFont="1" applyBorder="1" applyAlignment="1">
      <alignment horizontal="center"/>
    </xf>
    <xf numFmtId="0" fontId="0" fillId="0" borderId="15" xfId="0" applyBorder="1"/>
    <xf numFmtId="0" fontId="7" fillId="0" borderId="0" xfId="0" applyFont="1"/>
    <xf numFmtId="0" fontId="14" fillId="0" borderId="0" xfId="0" applyFont="1" applyAlignment="1">
      <alignment horizontal="left"/>
    </xf>
    <xf numFmtId="0" fontId="15" fillId="0" borderId="0" xfId="0" applyFont="1"/>
    <xf numFmtId="0" fontId="1" fillId="0" borderId="0" xfId="0" applyFont="1"/>
    <xf numFmtId="0" fontId="3" fillId="0" borderId="0" xfId="0" applyFont="1" applyAlignment="1"/>
    <xf numFmtId="0" fontId="17" fillId="0" borderId="0" xfId="0" applyFont="1"/>
    <xf numFmtId="14" fontId="18" fillId="0" borderId="0" xfId="0" applyNumberFormat="1" applyFont="1" applyAlignme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quotePrefix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49</xdr:row>
      <xdr:rowOff>38100</xdr:rowOff>
    </xdr:from>
    <xdr:to>
      <xdr:col>12</xdr:col>
      <xdr:colOff>269875</xdr:colOff>
      <xdr:row>52</xdr:row>
      <xdr:rowOff>142875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104775" y="8486775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8° klasse vrijspel KB-  1 oktober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2012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uitslagen%20districtfinales%202012-2013/uitslag%20districtfinales%20vrijspel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 xml:space="preserve"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 xml:space="preserve"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 xml:space="preserve"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 t="str">
            <v>0173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 t="str">
            <v>00170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 xml:space="preserve"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 xml:space="preserve">VR </v>
          </cell>
        </row>
        <row r="510">
          <cell r="A510">
            <v>7019</v>
          </cell>
          <cell r="B510" t="str">
            <v>VERMEERSCH Raf</v>
          </cell>
          <cell r="C510" t="str">
            <v xml:space="preserve">VR </v>
          </cell>
        </row>
        <row r="511">
          <cell r="A511">
            <v>8735</v>
          </cell>
          <cell r="B511" t="str">
            <v>VAN DEN BUVERIE Eric</v>
          </cell>
          <cell r="C511" t="str">
            <v xml:space="preserve">VR </v>
          </cell>
        </row>
        <row r="512">
          <cell r="A512">
            <v>7288</v>
          </cell>
          <cell r="B512" t="str">
            <v>HURTEKANT Luc</v>
          </cell>
          <cell r="C512" t="str">
            <v xml:space="preserve">VR </v>
          </cell>
        </row>
        <row r="513">
          <cell r="A513">
            <v>9079</v>
          </cell>
          <cell r="B513" t="str">
            <v>HIMPE Jean</v>
          </cell>
          <cell r="C513" t="str">
            <v xml:space="preserve">VR </v>
          </cell>
        </row>
        <row r="514">
          <cell r="A514">
            <v>9080</v>
          </cell>
          <cell r="B514" t="str">
            <v>VANKEISBILCK Alex</v>
          </cell>
          <cell r="C514" t="str">
            <v xml:space="preserve"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 xml:space="preserve"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 xml:space="preserve"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zoomScaleNormal="100" workbookViewId="0">
      <selection activeCell="I44" sqref="I44"/>
    </sheetView>
  </sheetViews>
  <sheetFormatPr defaultRowHeight="15" x14ac:dyDescent="0.25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41182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4" ht="3.75" customHeight="1" x14ac:dyDescent="0.25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5"/>
    <row r="6" spans="1:14" x14ac:dyDescent="0.25">
      <c r="A6" s="22" t="s">
        <v>11</v>
      </c>
      <c r="B6" s="23" t="str">
        <f>VLOOKUP(L6,[1]LEDEN!A$1:E$65536,2,FALSE)</f>
        <v>MESKENS Eduard</v>
      </c>
      <c r="C6" s="22"/>
      <c r="D6" s="22"/>
      <c r="E6" s="22"/>
      <c r="F6" s="22" t="s">
        <v>12</v>
      </c>
      <c r="G6" s="24" t="str">
        <f>VLOOKUP(L6,[1]LEDEN!A$1:E$65536,3,FALSE)</f>
        <v>STER</v>
      </c>
      <c r="H6" s="24"/>
      <c r="I6" s="22"/>
      <c r="J6" s="22"/>
      <c r="K6" s="22"/>
      <c r="L6" s="25">
        <v>7297</v>
      </c>
    </row>
    <row r="7" spans="1:14" ht="6" customHeight="1" x14ac:dyDescent="0.25"/>
    <row r="8" spans="1:14" x14ac:dyDescent="0.25">
      <c r="F8" s="26" t="s">
        <v>13</v>
      </c>
      <c r="G8" s="27" t="s">
        <v>14</v>
      </c>
      <c r="H8" s="27">
        <v>2.2999999999999998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1:14" ht="15" customHeight="1" x14ac:dyDescent="0.25">
      <c r="B9" s="30">
        <v>1</v>
      </c>
      <c r="C9" s="31" t="str">
        <f>VLOOKUP(N9,[1]LEDEN!A$1:E$65536,2,FALSE)</f>
        <v>DE HERTOG Jan</v>
      </c>
      <c r="D9" s="32"/>
      <c r="E9" s="32"/>
      <c r="F9" s="30">
        <v>2</v>
      </c>
      <c r="G9" s="30"/>
      <c r="H9" s="30">
        <v>30</v>
      </c>
      <c r="I9" s="30">
        <v>29</v>
      </c>
      <c r="J9" s="33">
        <f t="shared" ref="J9:J15" si="0">ROUNDDOWN(H9/I9,2)</f>
        <v>1.03</v>
      </c>
      <c r="K9" s="30">
        <v>6</v>
      </c>
      <c r="L9" s="34"/>
      <c r="N9">
        <v>9055</v>
      </c>
    </row>
    <row r="10" spans="1:14" ht="15" customHeight="1" x14ac:dyDescent="0.25">
      <c r="B10" s="30">
        <v>2</v>
      </c>
      <c r="C10" s="31" t="str">
        <f>VLOOKUP(N10,[1]LEDEN!A$1:E$65536,2,FALSE)</f>
        <v>DE HERTOG Jan</v>
      </c>
      <c r="D10" s="32"/>
      <c r="E10" s="32"/>
      <c r="F10" s="30">
        <v>2</v>
      </c>
      <c r="G10" s="30"/>
      <c r="H10" s="30">
        <v>30</v>
      </c>
      <c r="I10" s="30">
        <v>35</v>
      </c>
      <c r="J10" s="33">
        <f t="shared" si="0"/>
        <v>0.85</v>
      </c>
      <c r="K10" s="30">
        <v>9</v>
      </c>
      <c r="L10" s="35">
        <v>1</v>
      </c>
      <c r="N10">
        <v>9055</v>
      </c>
    </row>
    <row r="11" spans="1:14" ht="15" customHeight="1" x14ac:dyDescent="0.25">
      <c r="B11" s="30">
        <v>3</v>
      </c>
      <c r="C11" s="31" t="str">
        <f>VLOOKUP(N11,[1]LEDEN!A$1:E$65536,2,FALSE)</f>
        <v>DE HERTOG Jan</v>
      </c>
      <c r="D11" s="32"/>
      <c r="E11" s="32"/>
      <c r="F11" s="30">
        <v>2</v>
      </c>
      <c r="G11" s="30"/>
      <c r="H11" s="30">
        <v>30</v>
      </c>
      <c r="I11" s="30">
        <v>23</v>
      </c>
      <c r="J11" s="33">
        <f t="shared" si="0"/>
        <v>1.3</v>
      </c>
      <c r="K11" s="30">
        <v>5</v>
      </c>
      <c r="L11" s="35"/>
      <c r="N11">
        <v>9055</v>
      </c>
    </row>
    <row r="12" spans="1:14" ht="15" customHeight="1" x14ac:dyDescent="0.25">
      <c r="B12" s="30">
        <v>4</v>
      </c>
      <c r="C12" s="31" t="str">
        <f>VLOOKUP(N12,[1]LEDEN!A$1:E$65536,2,FALSE)</f>
        <v>DE HERTOG Jan</v>
      </c>
      <c r="D12" s="32"/>
      <c r="E12" s="32"/>
      <c r="F12" s="30">
        <v>0</v>
      </c>
      <c r="G12" s="30"/>
      <c r="H12" s="30">
        <v>11</v>
      </c>
      <c r="I12" s="30">
        <v>15</v>
      </c>
      <c r="J12" s="33">
        <f t="shared" si="0"/>
        <v>0.73</v>
      </c>
      <c r="K12" s="30">
        <v>3</v>
      </c>
      <c r="L12" s="35"/>
      <c r="N12">
        <v>9055</v>
      </c>
    </row>
    <row r="13" spans="1:14" ht="15" hidden="1" customHeight="1" x14ac:dyDescent="0.25">
      <c r="B13" s="30">
        <v>4</v>
      </c>
      <c r="C13" s="31" t="e">
        <f>VLOOKUP(N13,[1]LEDEN!A$1:E$65536,2,FALSE)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4" ht="15" hidden="1" customHeight="1" x14ac:dyDescent="0.25">
      <c r="B14" s="30">
        <v>5</v>
      </c>
      <c r="C14" s="31" t="e">
        <f>VLOOKUP(N14,[1]LEDEN!A$1:E$65536,2,FALSE)</f>
        <v>#N/A</v>
      </c>
      <c r="D14" s="32"/>
      <c r="E14" s="32"/>
      <c r="F14" s="30"/>
      <c r="G14" s="30"/>
      <c r="H14" s="30">
        <f>G14/8*7</f>
        <v>0</v>
      </c>
      <c r="I14" s="30"/>
      <c r="J14" s="33" t="e">
        <f t="shared" si="0"/>
        <v>#DIV/0!</v>
      </c>
      <c r="K14" s="30"/>
      <c r="L14" s="35"/>
    </row>
    <row r="15" spans="1:14" ht="15" customHeight="1" x14ac:dyDescent="0.25">
      <c r="A15" s="36"/>
      <c r="B15" s="37"/>
      <c r="C15" s="36"/>
      <c r="D15" s="36"/>
      <c r="E15" s="36" t="s">
        <v>19</v>
      </c>
      <c r="F15" s="38">
        <f>SUM(F9:F14)</f>
        <v>6</v>
      </c>
      <c r="G15" s="38">
        <f>SUM(G9:G14)</f>
        <v>0</v>
      </c>
      <c r="H15" s="38">
        <f>SUM(H9:H14)</f>
        <v>101</v>
      </c>
      <c r="I15" s="38">
        <f>SUM(I9:I14)</f>
        <v>102</v>
      </c>
      <c r="J15" s="39">
        <f t="shared" si="0"/>
        <v>0.99</v>
      </c>
      <c r="K15" s="38">
        <f>MAX(K9:K14)</f>
        <v>9</v>
      </c>
      <c r="L15" s="40" t="s">
        <v>20</v>
      </c>
      <c r="M15" s="41"/>
    </row>
    <row r="16" spans="1:14" ht="8.25" customHeight="1" thickBot="1" x14ac:dyDescent="0.3">
      <c r="A16" s="42"/>
      <c r="B16" s="43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4" ht="7.5" customHeight="1" x14ac:dyDescent="0.25"/>
    <row r="18" spans="1:14" x14ac:dyDescent="0.25">
      <c r="A18" s="22" t="s">
        <v>11</v>
      </c>
      <c r="B18" s="23" t="str">
        <f>VLOOKUP(L18,[1]LEDEN!A$1:E$65536,2,FALSE)</f>
        <v>DE HERTOG Jan</v>
      </c>
      <c r="C18" s="22"/>
      <c r="D18" s="22"/>
      <c r="E18" s="22"/>
      <c r="F18" s="22" t="s">
        <v>12</v>
      </c>
      <c r="G18" s="24" t="str">
        <f>VLOOKUP(L18,[1]LEDEN!A$1:E$65536,3,FALSE)</f>
        <v>KOH</v>
      </c>
      <c r="H18" s="24"/>
      <c r="I18" s="22"/>
      <c r="J18" s="22"/>
      <c r="K18" s="22"/>
      <c r="L18" s="25">
        <v>9055</v>
      </c>
    </row>
    <row r="19" spans="1:14" ht="6" customHeight="1" x14ac:dyDescent="0.25"/>
    <row r="20" spans="1:14" x14ac:dyDescent="0.25">
      <c r="F20" s="26" t="s">
        <v>13</v>
      </c>
      <c r="G20" s="27" t="s">
        <v>14</v>
      </c>
      <c r="H20" s="27">
        <v>2.2999999999999998</v>
      </c>
      <c r="I20" s="28" t="s">
        <v>15</v>
      </c>
      <c r="J20" s="29" t="s">
        <v>16</v>
      </c>
      <c r="K20" s="27" t="s">
        <v>17</v>
      </c>
      <c r="L20" s="27" t="s">
        <v>18</v>
      </c>
    </row>
    <row r="21" spans="1:14" x14ac:dyDescent="0.25">
      <c r="B21" s="30">
        <v>1</v>
      </c>
      <c r="C21" s="31" t="str">
        <f>VLOOKUP(N21,[1]LEDEN!A$1:E$65536,2,FALSE)</f>
        <v>MESKENS Eduard</v>
      </c>
      <c r="D21" s="32"/>
      <c r="E21" s="32"/>
      <c r="F21" s="30">
        <v>0</v>
      </c>
      <c r="G21" s="30"/>
      <c r="H21" s="30">
        <v>21</v>
      </c>
      <c r="I21" s="30">
        <v>29</v>
      </c>
      <c r="J21" s="33">
        <f t="shared" ref="J21:J27" si="1">ROUNDDOWN(H21/I21,2)</f>
        <v>0.72</v>
      </c>
      <c r="K21" s="30">
        <v>4</v>
      </c>
      <c r="L21" s="34"/>
      <c r="N21">
        <v>7297</v>
      </c>
    </row>
    <row r="22" spans="1:14" x14ac:dyDescent="0.25">
      <c r="B22" s="30">
        <v>2</v>
      </c>
      <c r="C22" s="31" t="str">
        <f>VLOOKUP(N22,[1]LEDEN!A$1:E$65536,2,FALSE)</f>
        <v>MESKENS Eduard</v>
      </c>
      <c r="D22" s="32"/>
      <c r="E22" s="32"/>
      <c r="F22" s="30">
        <v>0</v>
      </c>
      <c r="G22" s="30"/>
      <c r="H22" s="30">
        <v>19</v>
      </c>
      <c r="I22" s="30">
        <v>35</v>
      </c>
      <c r="J22" s="33">
        <f t="shared" si="1"/>
        <v>0.54</v>
      </c>
      <c r="K22" s="30">
        <v>4</v>
      </c>
      <c r="L22" s="35">
        <v>2</v>
      </c>
      <c r="N22">
        <v>7297</v>
      </c>
    </row>
    <row r="23" spans="1:14" x14ac:dyDescent="0.25">
      <c r="B23" s="30">
        <v>3</v>
      </c>
      <c r="C23" s="31" t="str">
        <f>VLOOKUP(N23,[1]LEDEN!A$1:E$65536,2,FALSE)</f>
        <v>MESKENS Eduard</v>
      </c>
      <c r="D23" s="32"/>
      <c r="E23" s="32"/>
      <c r="F23" s="30">
        <v>0</v>
      </c>
      <c r="G23" s="30"/>
      <c r="H23" s="30">
        <v>28</v>
      </c>
      <c r="I23" s="30">
        <v>23</v>
      </c>
      <c r="J23" s="33">
        <f t="shared" si="1"/>
        <v>1.21</v>
      </c>
      <c r="K23" s="30">
        <v>6</v>
      </c>
      <c r="L23" s="35"/>
      <c r="N23">
        <v>7297</v>
      </c>
    </row>
    <row r="24" spans="1:14" x14ac:dyDescent="0.25">
      <c r="B24" s="30">
        <v>4</v>
      </c>
      <c r="C24" s="31" t="str">
        <f>VLOOKUP(N24,[1]LEDEN!A$1:E$65536,2,FALSE)</f>
        <v>MESKENS Eduard</v>
      </c>
      <c r="D24" s="32"/>
      <c r="E24" s="32"/>
      <c r="F24" s="30">
        <v>2</v>
      </c>
      <c r="G24" s="30"/>
      <c r="H24" s="30">
        <v>30</v>
      </c>
      <c r="I24" s="30">
        <v>15</v>
      </c>
      <c r="J24" s="33">
        <f t="shared" si="1"/>
        <v>2</v>
      </c>
      <c r="K24" s="30">
        <v>6</v>
      </c>
      <c r="L24" s="35"/>
      <c r="N24">
        <v>7297</v>
      </c>
    </row>
    <row r="25" spans="1:14" hidden="1" x14ac:dyDescent="0.25">
      <c r="B25" s="30"/>
      <c r="C25" s="31" t="e">
        <f>VLOOKUP(N25,[1]LEDEN!A$1:E$65536,2,FALSE)</f>
        <v>#N/A</v>
      </c>
      <c r="D25" s="32"/>
      <c r="E25" s="32"/>
      <c r="F25" s="30"/>
      <c r="G25" s="30"/>
      <c r="H25" s="30">
        <f>G25/8*7</f>
        <v>0</v>
      </c>
      <c r="I25" s="30"/>
      <c r="J25" s="33" t="e">
        <f t="shared" si="1"/>
        <v>#DIV/0!</v>
      </c>
      <c r="K25" s="30"/>
      <c r="L25" s="35"/>
    </row>
    <row r="26" spans="1:14" hidden="1" x14ac:dyDescent="0.25">
      <c r="B26" s="30"/>
      <c r="C26" s="31" t="e">
        <f>VLOOKUP(N26,[1]LEDEN!A$1:E$65536,2,FALSE)</f>
        <v>#N/A</v>
      </c>
      <c r="D26" s="32"/>
      <c r="E26" s="32"/>
      <c r="F26" s="30"/>
      <c r="G26" s="30"/>
      <c r="H26" s="30">
        <f>G26/8*7</f>
        <v>0</v>
      </c>
      <c r="I26" s="30"/>
      <c r="J26" s="33" t="e">
        <f t="shared" si="1"/>
        <v>#DIV/0!</v>
      </c>
      <c r="K26" s="30"/>
      <c r="L26" s="35"/>
    </row>
    <row r="27" spans="1:14" x14ac:dyDescent="0.25">
      <c r="A27" s="36"/>
      <c r="B27" s="37"/>
      <c r="C27" s="36"/>
      <c r="D27" s="36"/>
      <c r="E27" s="36" t="s">
        <v>19</v>
      </c>
      <c r="F27" s="38">
        <f>SUM(F21:F26)</f>
        <v>2</v>
      </c>
      <c r="G27" s="38">
        <f>SUM(G21:G26)</f>
        <v>0</v>
      </c>
      <c r="H27" s="38">
        <f>SUM(H21:H26)</f>
        <v>98</v>
      </c>
      <c r="I27" s="38">
        <f>SUM(I21:I26)</f>
        <v>102</v>
      </c>
      <c r="J27" s="39">
        <f t="shared" si="1"/>
        <v>0.96</v>
      </c>
      <c r="K27" s="38">
        <f>MAX(K21:K26)</f>
        <v>6</v>
      </c>
      <c r="L27" s="40" t="s">
        <v>20</v>
      </c>
    </row>
    <row r="28" spans="1:14" ht="7.5" customHeight="1" thickBot="1" x14ac:dyDescent="0.3">
      <c r="A28" s="42"/>
      <c r="B28" s="43"/>
      <c r="C28" s="42"/>
      <c r="D28" s="42"/>
      <c r="E28" s="42"/>
      <c r="F28" s="43"/>
      <c r="G28" s="43"/>
      <c r="H28" s="43"/>
      <c r="I28" s="43"/>
      <c r="J28" s="43"/>
      <c r="K28" s="43"/>
      <c r="L28" s="42"/>
    </row>
    <row r="29" spans="1:14" ht="3.75" customHeight="1" x14ac:dyDescent="0.25">
      <c r="F29" s="21"/>
      <c r="G29" s="21"/>
      <c r="H29" s="21"/>
      <c r="I29" s="21"/>
      <c r="J29" s="21"/>
      <c r="K29" s="21"/>
    </row>
    <row r="30" spans="1:14" x14ac:dyDescent="0.25">
      <c r="A30" s="22" t="s">
        <v>11</v>
      </c>
      <c r="B30" s="23" t="str">
        <f>VLOOKUP(L30,[1]LEDEN!A$1:E$65536,2,FALSE)</f>
        <v>ROSELEER Jelle</v>
      </c>
      <c r="C30" s="22"/>
      <c r="D30" s="22"/>
      <c r="E30" s="22"/>
      <c r="F30" s="44" t="s">
        <v>12</v>
      </c>
      <c r="G30" s="45" t="str">
        <f>VLOOKUP(L30,[1]LEDEN!A$1:E$65536,3,FALSE)</f>
        <v>STER</v>
      </c>
      <c r="H30" s="45"/>
      <c r="I30" s="44"/>
      <c r="J30" s="44"/>
      <c r="K30" s="44"/>
      <c r="L30" s="46" t="s">
        <v>21</v>
      </c>
    </row>
    <row r="31" spans="1:14" ht="7.5" customHeight="1" x14ac:dyDescent="0.25">
      <c r="F31" s="21"/>
      <c r="G31" s="21"/>
      <c r="H31" s="21"/>
      <c r="I31" s="21"/>
      <c r="J31" s="21"/>
      <c r="K31" s="21"/>
    </row>
    <row r="32" spans="1:14" x14ac:dyDescent="0.25">
      <c r="F32" s="27" t="s">
        <v>13</v>
      </c>
      <c r="G32" s="27" t="s">
        <v>14</v>
      </c>
      <c r="H32" s="27">
        <v>2.2999999999999998</v>
      </c>
      <c r="I32" s="27" t="s">
        <v>15</v>
      </c>
      <c r="J32" s="29" t="s">
        <v>16</v>
      </c>
      <c r="K32" s="27" t="s">
        <v>17</v>
      </c>
      <c r="L32" s="27" t="s">
        <v>18</v>
      </c>
    </row>
    <row r="33" spans="1:13" x14ac:dyDescent="0.25">
      <c r="B33" s="30">
        <v>1</v>
      </c>
      <c r="C33" s="31" t="e">
        <f>VLOOKUP(N33,[1]LEDEN!A$1:E$65536,2,FALSE)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ref="J33:J38" si="2">ROUNDDOWN(H33/I33,2)</f>
        <v>#DIV/0!</v>
      </c>
      <c r="K33" s="30"/>
      <c r="L33" s="34"/>
    </row>
    <row r="34" spans="1:13" x14ac:dyDescent="0.25">
      <c r="B34" s="30">
        <v>2</v>
      </c>
      <c r="C34" s="31" t="e">
        <f>VLOOKUP(N34,[1]LEDEN!A$1:E$65536,2,FALSE)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47" t="s">
        <v>22</v>
      </c>
    </row>
    <row r="35" spans="1:13" x14ac:dyDescent="0.25">
      <c r="B35" s="30">
        <v>3</v>
      </c>
      <c r="C35" s="31" t="e">
        <f>VLOOKUP(N35,[1]LEDEN!A$1:E$65536,2,FALSE)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47"/>
    </row>
    <row r="36" spans="1:13" hidden="1" x14ac:dyDescent="0.25">
      <c r="B36" s="30">
        <v>4</v>
      </c>
      <c r="C36" s="31" t="e">
        <f>VLOOKUP(N36,[1]LEDEN!A$1:E$65536,2,FALSE)</f>
        <v>#N/A</v>
      </c>
      <c r="D36" s="32"/>
      <c r="E36" s="32"/>
      <c r="F36" s="30"/>
      <c r="G36" s="30"/>
      <c r="H36" s="30">
        <f>G36/8*7</f>
        <v>0</v>
      </c>
      <c r="I36" s="30"/>
      <c r="J36" s="33" t="e">
        <f t="shared" si="2"/>
        <v>#DIV/0!</v>
      </c>
      <c r="K36" s="30"/>
      <c r="L36" s="47"/>
    </row>
    <row r="37" spans="1:13" hidden="1" x14ac:dyDescent="0.25">
      <c r="B37" s="30">
        <v>5</v>
      </c>
      <c r="C37" s="31" t="e">
        <f>VLOOKUP(N37,[1]LEDEN!A$1:E$65536,2,FALSE)</f>
        <v>#N/A</v>
      </c>
      <c r="D37" s="32"/>
      <c r="E37" s="32"/>
      <c r="F37" s="30"/>
      <c r="G37" s="30"/>
      <c r="H37" s="30">
        <f>G37/8*7</f>
        <v>0</v>
      </c>
      <c r="I37" s="30"/>
      <c r="J37" s="33" t="e">
        <f t="shared" si="2"/>
        <v>#DIV/0!</v>
      </c>
      <c r="K37" s="30"/>
      <c r="L37" s="47"/>
    </row>
    <row r="38" spans="1:13" x14ac:dyDescent="0.25">
      <c r="A38" s="36"/>
      <c r="B38" s="37"/>
      <c r="C38" s="36"/>
      <c r="D38" s="36"/>
      <c r="E38" s="36" t="s">
        <v>19</v>
      </c>
      <c r="F38" s="38">
        <f>SUM(F33:F37)</f>
        <v>0</v>
      </c>
      <c r="G38" s="38">
        <f>SUM(G33:G37)</f>
        <v>0</v>
      </c>
      <c r="H38" s="38">
        <f>SUM(H33:H37)</f>
        <v>0</v>
      </c>
      <c r="I38" s="38">
        <f>SUM(I33:I37)</f>
        <v>0</v>
      </c>
      <c r="J38" s="39" t="e">
        <f t="shared" si="2"/>
        <v>#DIV/0!</v>
      </c>
      <c r="K38" s="38">
        <f>MAX(K33:K37)</f>
        <v>0</v>
      </c>
      <c r="L38" s="48"/>
    </row>
    <row r="39" spans="1:13" ht="6.75" customHeight="1" thickBot="1" x14ac:dyDescent="0.3">
      <c r="A39" s="42"/>
      <c r="B39" s="43"/>
      <c r="C39" s="42"/>
      <c r="D39" s="42"/>
      <c r="E39" s="42"/>
      <c r="F39" s="43"/>
      <c r="G39" s="43"/>
      <c r="H39" s="43"/>
      <c r="I39" s="43"/>
      <c r="J39" s="43"/>
      <c r="K39" s="43"/>
      <c r="L39" s="42"/>
    </row>
    <row r="40" spans="1:13" ht="6" customHeight="1" x14ac:dyDescent="0.25">
      <c r="F40" s="21"/>
      <c r="G40" s="21"/>
      <c r="H40" s="21"/>
      <c r="I40" s="21"/>
      <c r="J40" s="21"/>
      <c r="K40" s="21"/>
    </row>
    <row r="41" spans="1:13" s="36" customFormat="1" ht="13.5" customHeight="1" x14ac:dyDescent="0.25">
      <c r="B41" s="56"/>
      <c r="F41" s="37"/>
      <c r="G41" s="57"/>
      <c r="H41" s="57"/>
      <c r="I41" s="37"/>
      <c r="J41" s="37"/>
      <c r="K41" s="37"/>
      <c r="L41" s="58"/>
    </row>
    <row r="42" spans="1:13" ht="15.75" x14ac:dyDescent="0.25">
      <c r="C42" s="55" t="s">
        <v>23</v>
      </c>
      <c r="D42" s="53"/>
      <c r="E42" s="54"/>
      <c r="F42" s="54"/>
      <c r="G42" s="54"/>
      <c r="I42" s="49"/>
      <c r="J42" s="50"/>
      <c r="K42" s="50"/>
      <c r="L42" s="50"/>
      <c r="M42" s="50"/>
    </row>
    <row r="46" spans="1:13" ht="15.75" x14ac:dyDescent="0.25">
      <c r="C46" s="51" t="s">
        <v>24</v>
      </c>
      <c r="D46" s="51"/>
      <c r="E46" s="51"/>
      <c r="F46" s="51"/>
      <c r="G46" s="51"/>
      <c r="H46" s="51"/>
      <c r="I46" s="51"/>
      <c r="J46" s="51"/>
      <c r="K46" s="52"/>
    </row>
    <row r="47" spans="1:13" ht="15.75" x14ac:dyDescent="0.25">
      <c r="C47" s="51" t="s">
        <v>25</v>
      </c>
      <c r="D47" s="51"/>
      <c r="E47" s="51"/>
      <c r="F47" s="51"/>
      <c r="G47" s="51"/>
      <c r="H47" s="51"/>
      <c r="I47" s="51"/>
      <c r="J47" s="51"/>
      <c r="K47" s="52"/>
    </row>
  </sheetData>
  <mergeCells count="7">
    <mergeCell ref="J42:M42"/>
    <mergeCell ref="C3:D3"/>
    <mergeCell ref="F3:I3"/>
    <mergeCell ref="K3:M3"/>
    <mergeCell ref="L10:L14"/>
    <mergeCell ref="L22:L26"/>
    <mergeCell ref="L34:L37"/>
  </mergeCells>
  <pageMargins left="0.7" right="0.7" top="0.75" bottom="0.75" header="0.3" footer="0.3"/>
  <pageSetup paperSize="9" scale="81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8°vrij 2,30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2012-10-02T05:21:52Z</cp:lastPrinted>
  <dcterms:created xsi:type="dcterms:W3CDTF">2012-10-02T05:16:40Z</dcterms:created>
  <dcterms:modified xsi:type="dcterms:W3CDTF">2012-10-02T05:25:04Z</dcterms:modified>
</cp:coreProperties>
</file>