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3° driebanden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H36" i="1"/>
  <c r="J36" i="1" s="1"/>
  <c r="H25" i="1"/>
  <c r="J25" i="1" s="1"/>
</calcChain>
</file>

<file path=xl/sharedStrings.xml><?xml version="1.0" encoding="utf-8"?>
<sst xmlns="http://schemas.openxmlformats.org/spreadsheetml/2006/main" count="55" uniqueCount="27">
  <si>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</si>
  <si>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</si>
  <si>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</si>
  <si>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</si>
  <si>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</si>
  <si>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</si>
  <si>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</si>
  <si>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9 &amp;10/feb/2013</t>
  </si>
  <si>
    <t>Lokaal:</t>
  </si>
  <si>
    <t>KBC STER Ninove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</si>
  <si>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</si>
  <si>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</si>
  <si>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</si>
  <si>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</si>
  <si>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</si>
  <si>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</si>
  <si>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</si>
  <si>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</si>
  <si>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</si>
  <si>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</si>
  <si>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</si>
  <si>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Rudi Van laethem</t>
  </si>
  <si>
    <r>
      <t xml:space="preserve">SYROIT Davy (STER)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</si>
  <si>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20 &amp; 21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Zuid West Vlaanderen.</t>
    </r>
  </si>
  <si>
    <t>PROM</t>
  </si>
  <si>
    <t>OG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</si>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</sst>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49" fontId="14" fillId="0" borderId="0" xfId="0" applyNumberFormat="1" applyFont="1" applyAlignment="1"/>
    <xf numFmtId="49" fontId="3" fillId="0" borderId="0" xfId="0" applyNumberFormat="1" applyFont="1" applyAlignment="1"/>
    <xf numFmtId="49" fontId="15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6" fillId="0" borderId="0" xfId="0" applyNumberFormat="1" applyFont="1"/>
    <xf numFmtId="49" fontId="1" fillId="0" borderId="0" xfId="0" applyNumberFormat="1" applyFont="1"/>
    <xf numFmtId="0" fontId="16" fillId="0" borderId="15" xfId="0" applyFont="1" applyBorder="1"/>
    <xf numFmtId="0" fontId="17" fillId="0" borderId="15" xfId="0" applyFont="1" applyBorder="1"/>
    <xf numFmtId="0" fontId="18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61</xdr:row>
      <xdr:rowOff>28575</xdr:rowOff>
    </xdr:from>
    <xdr:to>
      <xdr:col>12</xdr:col>
      <xdr:colOff>279400</xdr:colOff>
      <xdr:row>64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14300" y="94297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driebanden KB-  11 februari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0">
          <cell r="A200">
            <v>9055</v>
          </cell>
          <cell r="B200" t="str">
            <v>DE HERTOG Gert-Jan</v>
          </cell>
          <cell r="C200" t="str">
            <v>KOH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L57" sqref="L57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5.14062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 xml:space="preserve">SYROIT Davy </v>
      </c>
      <c r="C6" s="22"/>
      <c r="D6" s="22"/>
      <c r="E6" s="22"/>
      <c r="F6" s="24" t="s">
        <v>13</v>
      </c>
      <c r="G6" s="25" t="str">
        <f>VLOOKUP(L6,[1]LEDEN!A$1:E$65536,3,FALSE)</f>
        <v>STER</v>
      </c>
      <c r="H6" s="25"/>
      <c r="I6" s="24"/>
      <c r="J6" s="24"/>
      <c r="K6" s="24"/>
      <c r="L6" s="26">
        <v>6088</v>
      </c>
    </row>
    <row r="7" spans="1:14" ht="6" customHeight="1" x14ac:dyDescent="0.25"/>
    <row r="8" spans="1:14" x14ac:dyDescent="0.25">
      <c r="F8" s="27" t="s">
        <v>14</v>
      </c>
      <c r="G8" s="27" t="s">
        <v>15</v>
      </c>
      <c r="H8" s="27">
        <v>2.2999999999999998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1:14" ht="15" customHeight="1" x14ac:dyDescent="0.25">
      <c r="B9" s="29">
        <v>1</v>
      </c>
      <c r="C9" s="30" t="str">
        <f>VLOOKUP(N9,[1]LEDEN!A$1:E$65536,2,FALSE)</f>
        <v>DE WIN Guy</v>
      </c>
      <c r="D9" s="31"/>
      <c r="E9" s="31"/>
      <c r="F9" s="29">
        <v>2</v>
      </c>
      <c r="G9" s="29"/>
      <c r="H9" s="29">
        <v>27</v>
      </c>
      <c r="I9" s="29">
        <v>35</v>
      </c>
      <c r="J9" s="32">
        <f t="shared" ref="J9:J14" si="0">ROUNDDOWN(H9/I9,3)</f>
        <v>0.77100000000000002</v>
      </c>
      <c r="K9" s="29">
        <v>5</v>
      </c>
      <c r="L9" s="33"/>
      <c r="N9">
        <v>8535</v>
      </c>
    </row>
    <row r="10" spans="1:14" ht="15" customHeight="1" x14ac:dyDescent="0.25">
      <c r="B10" s="29">
        <v>2</v>
      </c>
      <c r="C10" s="30" t="str">
        <f>VLOOKUP(N10,[1]LEDEN!A$1:E$65536,2,FALSE)</f>
        <v>LABIE Dirk</v>
      </c>
      <c r="D10" s="31"/>
      <c r="E10" s="31"/>
      <c r="F10" s="29">
        <v>2</v>
      </c>
      <c r="G10" s="29"/>
      <c r="H10" s="29">
        <v>27</v>
      </c>
      <c r="I10" s="29">
        <v>29</v>
      </c>
      <c r="J10" s="32">
        <f t="shared" si="0"/>
        <v>0.93100000000000005</v>
      </c>
      <c r="K10" s="29">
        <v>6</v>
      </c>
      <c r="L10" s="34">
        <v>1</v>
      </c>
      <c r="N10">
        <v>4359</v>
      </c>
    </row>
    <row r="11" spans="1:14" ht="15" customHeight="1" x14ac:dyDescent="0.25">
      <c r="B11" s="29">
        <v>3</v>
      </c>
      <c r="C11" s="30" t="str">
        <f>VLOOKUP(N11,[1]LEDEN!A$1:E$65536,2,FALSE)</f>
        <v>DE SCHRIJVER Eddy</v>
      </c>
      <c r="D11" s="31"/>
      <c r="E11" s="31"/>
      <c r="F11" s="29">
        <v>2</v>
      </c>
      <c r="G11" s="29"/>
      <c r="H11" s="29">
        <v>27</v>
      </c>
      <c r="I11" s="29">
        <v>39</v>
      </c>
      <c r="J11" s="32">
        <f t="shared" si="0"/>
        <v>0.69199999999999995</v>
      </c>
      <c r="K11" s="29">
        <v>5</v>
      </c>
      <c r="L11" s="34"/>
      <c r="N11">
        <v>8226</v>
      </c>
    </row>
    <row r="12" spans="1:14" ht="15" customHeight="1" x14ac:dyDescent="0.25">
      <c r="B12" s="29">
        <v>4</v>
      </c>
      <c r="C12" s="30" t="str">
        <f>VLOOKUP(N12,[1]LEDEN!A$1:E$65536,2,FALSE)</f>
        <v>DE WIN Guy</v>
      </c>
      <c r="D12" s="31"/>
      <c r="E12" s="31"/>
      <c r="F12" s="29">
        <v>2</v>
      </c>
      <c r="G12" s="29"/>
      <c r="H12" s="29">
        <v>27</v>
      </c>
      <c r="I12" s="29">
        <v>50</v>
      </c>
      <c r="J12" s="32">
        <f t="shared" si="0"/>
        <v>0.54</v>
      </c>
      <c r="K12" s="29">
        <v>4</v>
      </c>
      <c r="L12" s="34"/>
      <c r="N12">
        <v>8535</v>
      </c>
    </row>
    <row r="13" spans="1:14" ht="15" hidden="1" customHeight="1" x14ac:dyDescent="0.25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customHeight="1" x14ac:dyDescent="0.25">
      <c r="A14" s="35"/>
      <c r="B14" s="36"/>
      <c r="C14" s="35"/>
      <c r="D14" s="35"/>
      <c r="E14" s="35" t="s">
        <v>20</v>
      </c>
      <c r="F14" s="37">
        <f>SUM(F9:F13)</f>
        <v>8</v>
      </c>
      <c r="G14" s="37">
        <f>SUM(G9:G13)</f>
        <v>0</v>
      </c>
      <c r="H14" s="37">
        <f>SUM(H9:H13)</f>
        <v>108</v>
      </c>
      <c r="I14" s="37">
        <f>SUM(I9:I13)</f>
        <v>153</v>
      </c>
      <c r="J14" s="38">
        <f t="shared" si="0"/>
        <v>0.70499999999999996</v>
      </c>
      <c r="K14" s="37">
        <f>MAX(K9:K13)</f>
        <v>6</v>
      </c>
      <c r="L14" s="50" t="s">
        <v>24</v>
      </c>
      <c r="M14" s="39"/>
    </row>
    <row r="15" spans="1:14" ht="8.25" customHeight="1" thickBot="1" x14ac:dyDescent="0.3">
      <c r="A15" s="40"/>
      <c r="B15" s="41"/>
      <c r="C15" s="40"/>
      <c r="D15" s="40"/>
      <c r="E15" s="40"/>
      <c r="F15" s="41"/>
      <c r="G15" s="41"/>
      <c r="H15" s="41"/>
      <c r="I15" s="41"/>
      <c r="J15" s="41"/>
      <c r="K15" s="41"/>
      <c r="L15" s="40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DE WIN Guy</v>
      </c>
      <c r="C17" s="22"/>
      <c r="D17" s="22"/>
      <c r="E17" s="22"/>
      <c r="F17" s="24" t="s">
        <v>13</v>
      </c>
      <c r="G17" s="25" t="str">
        <f>VLOOKUP(L17,[1]LEDEN!A$1:E$65536,3,FALSE)</f>
        <v>STER</v>
      </c>
      <c r="H17" s="25"/>
      <c r="I17" s="24"/>
      <c r="J17" s="24"/>
      <c r="K17" s="24"/>
      <c r="L17" s="26">
        <v>8535</v>
      </c>
    </row>
    <row r="18" spans="1:14" ht="6" customHeight="1" x14ac:dyDescent="0.25"/>
    <row r="19" spans="1:14" x14ac:dyDescent="0.25">
      <c r="F19" s="27" t="s">
        <v>14</v>
      </c>
      <c r="G19" s="27" t="s">
        <v>15</v>
      </c>
      <c r="H19" s="27">
        <v>2.2999999999999998</v>
      </c>
      <c r="I19" s="27" t="s">
        <v>16</v>
      </c>
      <c r="J19" s="28" t="s">
        <v>17</v>
      </c>
      <c r="K19" s="27" t="s">
        <v>18</v>
      </c>
      <c r="L19" s="27" t="s">
        <v>19</v>
      </c>
    </row>
    <row r="20" spans="1:14" x14ac:dyDescent="0.25">
      <c r="B20" s="29"/>
      <c r="C20" s="30" t="str">
        <f>VLOOKUP(N20,[1]LEDEN!A$1:E$65536,2,FALSE)</f>
        <v xml:space="preserve">SYROIT Davy </v>
      </c>
      <c r="D20" s="31"/>
      <c r="E20" s="31"/>
      <c r="F20" s="29">
        <v>0</v>
      </c>
      <c r="G20" s="29"/>
      <c r="H20" s="29">
        <v>16</v>
      </c>
      <c r="I20" s="29">
        <v>35</v>
      </c>
      <c r="J20" s="32">
        <f t="shared" ref="J20:J25" si="1">ROUNDDOWN(H20/I20,3)</f>
        <v>0.45700000000000002</v>
      </c>
      <c r="K20" s="29">
        <v>3</v>
      </c>
      <c r="L20" s="33"/>
      <c r="N20">
        <v>6088</v>
      </c>
    </row>
    <row r="21" spans="1:14" x14ac:dyDescent="0.25">
      <c r="B21" s="29"/>
      <c r="C21" s="30" t="str">
        <f>VLOOKUP(N21,[1]LEDEN!A$1:E$65536,2,FALSE)</f>
        <v>DE SCHRIJVER Eddy</v>
      </c>
      <c r="D21" s="31"/>
      <c r="E21" s="31"/>
      <c r="F21" s="29">
        <v>2</v>
      </c>
      <c r="G21" s="29"/>
      <c r="H21" s="29">
        <v>27</v>
      </c>
      <c r="I21" s="29">
        <v>36</v>
      </c>
      <c r="J21" s="32">
        <f t="shared" si="1"/>
        <v>0.75</v>
      </c>
      <c r="K21" s="29">
        <v>3</v>
      </c>
      <c r="L21" s="34">
        <v>3</v>
      </c>
      <c r="N21">
        <v>8226</v>
      </c>
    </row>
    <row r="22" spans="1:14" x14ac:dyDescent="0.25">
      <c r="B22" s="29"/>
      <c r="C22" s="30" t="str">
        <f>VLOOKUP(N22,[1]LEDEN!A$1:E$65536,2,FALSE)</f>
        <v>LABIE Dirk</v>
      </c>
      <c r="D22" s="31"/>
      <c r="E22" s="31"/>
      <c r="F22" s="29">
        <v>2</v>
      </c>
      <c r="G22" s="29"/>
      <c r="H22" s="29">
        <v>27</v>
      </c>
      <c r="I22" s="29">
        <v>73</v>
      </c>
      <c r="J22" s="32">
        <f t="shared" si="1"/>
        <v>0.36899999999999999</v>
      </c>
      <c r="K22" s="29">
        <v>5</v>
      </c>
      <c r="L22" s="34"/>
      <c r="N22">
        <v>4359</v>
      </c>
    </row>
    <row r="23" spans="1:14" x14ac:dyDescent="0.25">
      <c r="B23" s="29"/>
      <c r="C23" s="30" t="str">
        <f>VLOOKUP(N23,[1]LEDEN!A$1:E$65536,2,FALSE)</f>
        <v xml:space="preserve">SYROIT Davy </v>
      </c>
      <c r="D23" s="31"/>
      <c r="E23" s="31"/>
      <c r="F23" s="29">
        <v>0</v>
      </c>
      <c r="G23" s="29"/>
      <c r="H23" s="29">
        <v>19</v>
      </c>
      <c r="I23" s="29">
        <v>50</v>
      </c>
      <c r="J23" s="32">
        <f t="shared" si="1"/>
        <v>0.38</v>
      </c>
      <c r="K23" s="29">
        <v>2</v>
      </c>
      <c r="L23" s="34"/>
      <c r="N23">
        <v>6088</v>
      </c>
    </row>
    <row r="24" spans="1:14" hidden="1" x14ac:dyDescent="0.25">
      <c r="B24" s="29"/>
      <c r="C24" s="30" t="e">
        <f>VLOOKUP(N24,[1]LEDEN!A$1:E$65536,2,FALSE)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4" ht="15.75" x14ac:dyDescent="0.25">
      <c r="A25" s="35"/>
      <c r="B25" s="36"/>
      <c r="C25" s="35"/>
      <c r="D25" s="35"/>
      <c r="E25" s="35" t="s">
        <v>20</v>
      </c>
      <c r="F25" s="37">
        <f>SUM(F20:F24)</f>
        <v>4</v>
      </c>
      <c r="G25" s="37">
        <f>SUM(G20:G24)</f>
        <v>0</v>
      </c>
      <c r="H25" s="37">
        <f>SUM(H20:H24)</f>
        <v>89</v>
      </c>
      <c r="I25" s="37">
        <f>SUM(I20:I24)</f>
        <v>194</v>
      </c>
      <c r="J25" s="38">
        <f t="shared" si="1"/>
        <v>0.45800000000000002</v>
      </c>
      <c r="K25" s="37">
        <f>MAX(K20:K24)</f>
        <v>5</v>
      </c>
      <c r="L25" s="51" t="s">
        <v>25</v>
      </c>
    </row>
    <row r="26" spans="1:14" ht="7.5" customHeight="1" thickBot="1" x14ac:dyDescent="0.3">
      <c r="A26" s="40"/>
      <c r="B26" s="41"/>
      <c r="C26" s="40"/>
      <c r="D26" s="40"/>
      <c r="E26" s="40"/>
      <c r="F26" s="41"/>
      <c r="G26" s="41"/>
      <c r="H26" s="41"/>
      <c r="I26" s="41"/>
      <c r="J26" s="41"/>
      <c r="K26" s="41"/>
      <c r="L26" s="40"/>
    </row>
    <row r="27" spans="1:14" ht="3.75" customHeight="1" x14ac:dyDescent="0.25"/>
    <row r="28" spans="1:14" x14ac:dyDescent="0.25">
      <c r="A28" s="22" t="s">
        <v>12</v>
      </c>
      <c r="B28" s="23" t="str">
        <f>VLOOKUP(L28,[1]LEDEN!A$1:E$65536,2,FALSE)</f>
        <v>DE SCHRIJVER Eddy</v>
      </c>
      <c r="C28" s="22"/>
      <c r="D28" s="22"/>
      <c r="E28" s="22"/>
      <c r="F28" s="24" t="s">
        <v>13</v>
      </c>
      <c r="G28" s="25" t="str">
        <f>VLOOKUP(L28,[1]LEDEN!A$1:E$65536,3,FALSE)</f>
        <v>STER</v>
      </c>
      <c r="H28" s="25"/>
      <c r="I28" s="24"/>
      <c r="J28" s="24"/>
      <c r="K28" s="24"/>
      <c r="L28" s="26">
        <v>8226</v>
      </c>
    </row>
    <row r="29" spans="1:14" ht="7.5" customHeight="1" x14ac:dyDescent="0.25"/>
    <row r="30" spans="1:14" x14ac:dyDescent="0.25">
      <c r="F30" s="27" t="s">
        <v>14</v>
      </c>
      <c r="G30" s="27" t="s">
        <v>15</v>
      </c>
      <c r="H30" s="27">
        <v>2.2999999999999998</v>
      </c>
      <c r="I30" s="27" t="s">
        <v>16</v>
      </c>
      <c r="J30" s="28" t="s">
        <v>17</v>
      </c>
      <c r="K30" s="27" t="s">
        <v>18</v>
      </c>
      <c r="L30" s="27" t="s">
        <v>19</v>
      </c>
    </row>
    <row r="31" spans="1:14" x14ac:dyDescent="0.25">
      <c r="B31" s="29">
        <v>1</v>
      </c>
      <c r="C31" s="30" t="str">
        <f>VLOOKUP(N31,[1]LEDEN!A$1:E$65536,2,FALSE)</f>
        <v>LABIE Dirk</v>
      </c>
      <c r="D31" s="31"/>
      <c r="E31" s="31"/>
      <c r="F31" s="29">
        <v>2</v>
      </c>
      <c r="G31" s="29"/>
      <c r="H31" s="29">
        <v>27</v>
      </c>
      <c r="I31" s="29">
        <v>42</v>
      </c>
      <c r="J31" s="32">
        <f t="shared" ref="J31:J36" si="2">ROUNDDOWN(H31/I31,3)</f>
        <v>0.64200000000000002</v>
      </c>
      <c r="K31" s="29">
        <v>5</v>
      </c>
      <c r="L31" s="33"/>
      <c r="N31">
        <v>4359</v>
      </c>
    </row>
    <row r="32" spans="1:14" x14ac:dyDescent="0.25">
      <c r="B32" s="29">
        <v>2</v>
      </c>
      <c r="C32" s="30" t="str">
        <f>VLOOKUP(N32,[1]LEDEN!A$1:E$65536,2,FALSE)</f>
        <v>DE WIN Guy</v>
      </c>
      <c r="D32" s="31"/>
      <c r="E32" s="31"/>
      <c r="F32" s="29">
        <v>0</v>
      </c>
      <c r="G32" s="29"/>
      <c r="H32" s="29">
        <v>14</v>
      </c>
      <c r="I32" s="29">
        <v>36</v>
      </c>
      <c r="J32" s="32">
        <f t="shared" si="2"/>
        <v>0.38800000000000001</v>
      </c>
      <c r="K32" s="29">
        <v>2</v>
      </c>
      <c r="L32" s="34">
        <v>2</v>
      </c>
      <c r="N32">
        <v>8535</v>
      </c>
    </row>
    <row r="33" spans="1:14" x14ac:dyDescent="0.25">
      <c r="B33" s="29">
        <v>3</v>
      </c>
      <c r="C33" s="30" t="str">
        <f>VLOOKUP(N33,[1]LEDEN!A$1:E$65536,2,FALSE)</f>
        <v xml:space="preserve">SYROIT Davy </v>
      </c>
      <c r="D33" s="31"/>
      <c r="E33" s="31"/>
      <c r="F33" s="29">
        <v>0</v>
      </c>
      <c r="G33" s="29"/>
      <c r="H33" s="29">
        <v>22</v>
      </c>
      <c r="I33" s="29">
        <v>39</v>
      </c>
      <c r="J33" s="32">
        <f t="shared" si="2"/>
        <v>0.56399999999999995</v>
      </c>
      <c r="K33" s="29">
        <v>4</v>
      </c>
      <c r="L33" s="34"/>
      <c r="N33">
        <v>6088</v>
      </c>
    </row>
    <row r="34" spans="1:14" x14ac:dyDescent="0.25">
      <c r="B34" s="29">
        <v>4</v>
      </c>
      <c r="C34" s="30" t="str">
        <f>VLOOKUP(N34,[1]LEDEN!A$1:E$65536,2,FALSE)</f>
        <v>LABIE Dirk</v>
      </c>
      <c r="D34" s="31"/>
      <c r="E34" s="31"/>
      <c r="F34" s="29">
        <v>0</v>
      </c>
      <c r="G34" s="29"/>
      <c r="H34" s="29">
        <v>26</v>
      </c>
      <c r="I34" s="29">
        <v>35</v>
      </c>
      <c r="J34" s="32">
        <f t="shared" si="2"/>
        <v>0.74199999999999999</v>
      </c>
      <c r="K34" s="29">
        <v>3</v>
      </c>
      <c r="L34" s="34"/>
      <c r="N34">
        <v>4359</v>
      </c>
    </row>
    <row r="35" spans="1:14" hidden="1" x14ac:dyDescent="0.25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4" ht="15.75" x14ac:dyDescent="0.25">
      <c r="A36" s="35"/>
      <c r="B36" s="36"/>
      <c r="C36" s="35"/>
      <c r="D36" s="35"/>
      <c r="E36" s="35" t="s">
        <v>20</v>
      </c>
      <c r="F36" s="37">
        <f>SUM(F31:F35)</f>
        <v>2</v>
      </c>
      <c r="G36" s="37">
        <f>SUM(G31:G35)</f>
        <v>0</v>
      </c>
      <c r="H36" s="37">
        <f>SUM(H31:H35)</f>
        <v>89</v>
      </c>
      <c r="I36" s="37">
        <f>SUM(I31:I35)</f>
        <v>152</v>
      </c>
      <c r="J36" s="38">
        <f t="shared" si="2"/>
        <v>0.58499999999999996</v>
      </c>
      <c r="K36" s="37">
        <f>MAX(K31:K35)</f>
        <v>5</v>
      </c>
      <c r="L36" s="50" t="s">
        <v>26</v>
      </c>
    </row>
    <row r="37" spans="1:14" ht="6.75" customHeight="1" thickBot="1" x14ac:dyDescent="0.3">
      <c r="A37" s="40"/>
      <c r="B37" s="41"/>
      <c r="C37" s="40"/>
      <c r="D37" s="40"/>
      <c r="E37" s="40"/>
      <c r="F37" s="41"/>
      <c r="G37" s="41"/>
      <c r="H37" s="41"/>
      <c r="I37" s="41"/>
      <c r="J37" s="41"/>
      <c r="K37" s="41"/>
      <c r="L37" s="40"/>
    </row>
    <row r="38" spans="1:14" ht="6" customHeight="1" x14ac:dyDescent="0.25"/>
    <row r="39" spans="1:14" ht="13.5" customHeight="1" x14ac:dyDescent="0.25">
      <c r="A39" s="22" t="s">
        <v>12</v>
      </c>
      <c r="B39" s="23" t="str">
        <f>VLOOKUP(L39,[1]LEDEN!A$1:E$65536,2,FALSE)</f>
        <v>LABIE Dirk</v>
      </c>
      <c r="C39" s="22"/>
      <c r="D39" s="22"/>
      <c r="E39" s="22"/>
      <c r="F39" s="24" t="s">
        <v>13</v>
      </c>
      <c r="G39" s="25" t="str">
        <f>VLOOKUP(L39,[1]LEDEN!A$1:E$65536,3,FALSE)</f>
        <v>KOH</v>
      </c>
      <c r="H39" s="25"/>
      <c r="I39" s="24"/>
      <c r="J39" s="24"/>
      <c r="K39" s="24"/>
      <c r="L39" s="26">
        <v>4359</v>
      </c>
    </row>
    <row r="41" spans="1:14" x14ac:dyDescent="0.25">
      <c r="F41" s="27" t="s">
        <v>14</v>
      </c>
      <c r="G41" s="27" t="s">
        <v>15</v>
      </c>
      <c r="H41" s="27">
        <v>2.2999999999999998</v>
      </c>
      <c r="I41" s="27" t="s">
        <v>16</v>
      </c>
      <c r="J41" s="28" t="s">
        <v>17</v>
      </c>
      <c r="K41" s="27" t="s">
        <v>18</v>
      </c>
      <c r="L41" s="27" t="s">
        <v>19</v>
      </c>
    </row>
    <row r="42" spans="1:14" x14ac:dyDescent="0.25">
      <c r="B42" s="29">
        <v>1</v>
      </c>
      <c r="C42" s="30" t="str">
        <f>VLOOKUP(N42,[1]LEDEN!A$1:E$65536,2,FALSE)</f>
        <v>DE SCHRIJVER Eddy</v>
      </c>
      <c r="D42" s="31"/>
      <c r="E42" s="31"/>
      <c r="F42" s="29">
        <v>0</v>
      </c>
      <c r="G42" s="29"/>
      <c r="H42" s="29">
        <v>21</v>
      </c>
      <c r="I42" s="29">
        <v>42</v>
      </c>
      <c r="J42" s="32">
        <f t="shared" ref="J42:J47" si="3">ROUNDDOWN(H42/I42,3)</f>
        <v>0.5</v>
      </c>
      <c r="K42" s="29">
        <v>4</v>
      </c>
      <c r="L42" s="33"/>
      <c r="N42">
        <v>8226</v>
      </c>
    </row>
    <row r="43" spans="1:14" x14ac:dyDescent="0.25">
      <c r="B43" s="29">
        <v>2</v>
      </c>
      <c r="C43" s="30" t="str">
        <f>VLOOKUP(N43,[1]LEDEN!A$1:E$65536,2,FALSE)</f>
        <v xml:space="preserve">SYROIT Davy </v>
      </c>
      <c r="D43" s="31"/>
      <c r="E43" s="31"/>
      <c r="F43" s="29">
        <v>0</v>
      </c>
      <c r="G43" s="29"/>
      <c r="H43" s="29">
        <v>12</v>
      </c>
      <c r="I43" s="29">
        <v>29</v>
      </c>
      <c r="J43" s="32">
        <f t="shared" si="3"/>
        <v>0.41299999999999998</v>
      </c>
      <c r="K43" s="29">
        <v>4</v>
      </c>
      <c r="L43" s="52">
        <v>4</v>
      </c>
      <c r="N43">
        <v>6088</v>
      </c>
    </row>
    <row r="44" spans="1:14" x14ac:dyDescent="0.25">
      <c r="B44" s="29">
        <v>3</v>
      </c>
      <c r="C44" s="30" t="str">
        <f>VLOOKUP(N44,[1]LEDEN!A$1:E$65536,2,FALSE)</f>
        <v>DE WIN Guy</v>
      </c>
      <c r="D44" s="31"/>
      <c r="E44" s="31"/>
      <c r="F44" s="29">
        <v>0</v>
      </c>
      <c r="G44" s="29"/>
      <c r="H44" s="29">
        <v>19</v>
      </c>
      <c r="I44" s="29">
        <v>73</v>
      </c>
      <c r="J44" s="32">
        <f t="shared" si="3"/>
        <v>0.26</v>
      </c>
      <c r="K44" s="29">
        <v>2</v>
      </c>
      <c r="L44" s="52"/>
      <c r="N44">
        <v>8535</v>
      </c>
    </row>
    <row r="45" spans="1:14" x14ac:dyDescent="0.25">
      <c r="B45" s="29">
        <v>4</v>
      </c>
      <c r="C45" s="30" t="str">
        <f>VLOOKUP(N45,[1]LEDEN!A$1:E$65536,2,FALSE)</f>
        <v>DE SCHRIJVER Eddy</v>
      </c>
      <c r="D45" s="31"/>
      <c r="E45" s="31"/>
      <c r="F45" s="29">
        <v>2</v>
      </c>
      <c r="G45" s="29"/>
      <c r="H45" s="29">
        <v>27</v>
      </c>
      <c r="I45" s="29">
        <v>35</v>
      </c>
      <c r="J45" s="32">
        <f t="shared" si="3"/>
        <v>0.77100000000000002</v>
      </c>
      <c r="K45" s="29">
        <v>4</v>
      </c>
      <c r="L45" s="52"/>
      <c r="N45">
        <v>8226</v>
      </c>
    </row>
    <row r="46" spans="1:14" hidden="1" x14ac:dyDescent="0.25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52"/>
    </row>
    <row r="47" spans="1:14" ht="15.75" x14ac:dyDescent="0.25">
      <c r="A47" s="35"/>
      <c r="B47" s="36"/>
      <c r="C47" s="35"/>
      <c r="D47" s="35"/>
      <c r="E47" s="35" t="s">
        <v>20</v>
      </c>
      <c r="F47" s="37">
        <f>SUM(F42:F46)</f>
        <v>2</v>
      </c>
      <c r="G47" s="37">
        <f>SUM(G42:G46)</f>
        <v>0</v>
      </c>
      <c r="H47" s="37">
        <f>SUM(H42:H46)</f>
        <v>79</v>
      </c>
      <c r="I47" s="37">
        <f>SUM(I42:I46)</f>
        <v>179</v>
      </c>
      <c r="J47" s="38">
        <f t="shared" si="3"/>
        <v>0.441</v>
      </c>
      <c r="K47" s="37">
        <f>MAX(K42:K46)</f>
        <v>4</v>
      </c>
      <c r="L47" s="50" t="s">
        <v>25</v>
      </c>
    </row>
    <row r="48" spans="1:14" ht="4.5" customHeight="1" thickBot="1" x14ac:dyDescent="0.3">
      <c r="A48" s="40"/>
      <c r="B48" s="41"/>
      <c r="C48" s="40"/>
      <c r="D48" s="40"/>
      <c r="E48" s="40"/>
      <c r="F48" s="41"/>
      <c r="G48" s="41"/>
      <c r="H48" s="41"/>
      <c r="I48" s="41"/>
      <c r="J48" s="41"/>
      <c r="K48" s="41"/>
      <c r="L48" s="40"/>
    </row>
    <row r="49" spans="3:13" ht="6" customHeight="1" x14ac:dyDescent="0.25"/>
    <row r="53" spans="3:13" ht="15.75" x14ac:dyDescent="0.25">
      <c r="C53" s="42" t="s">
        <v>21</v>
      </c>
      <c r="D53" s="43"/>
      <c r="E53" s="44"/>
      <c r="F53" s="44"/>
      <c r="G53" s="44"/>
      <c r="H53" s="45"/>
      <c r="I53" s="46"/>
      <c r="J53" s="47"/>
      <c r="K53" s="47"/>
      <c r="L53" s="47"/>
      <c r="M53" s="47"/>
    </row>
    <row r="54" spans="3:13" x14ac:dyDescent="0.2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3:13" x14ac:dyDescent="0.2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3:13" x14ac:dyDescent="0.2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3:13" ht="15.75" x14ac:dyDescent="0.25">
      <c r="C57" s="48" t="s">
        <v>22</v>
      </c>
      <c r="D57" s="48"/>
      <c r="E57" s="48"/>
      <c r="F57" s="48"/>
      <c r="G57" s="48"/>
      <c r="H57" s="48"/>
      <c r="I57" s="48"/>
      <c r="J57" s="48"/>
      <c r="K57" s="49"/>
      <c r="L57" s="45"/>
      <c r="M57" s="45"/>
    </row>
    <row r="58" spans="3:13" ht="15.75" x14ac:dyDescent="0.25">
      <c r="C58" s="48" t="s">
        <v>23</v>
      </c>
      <c r="D58" s="48"/>
      <c r="E58" s="48"/>
      <c r="F58" s="48"/>
      <c r="G58" s="48"/>
      <c r="H58" s="48"/>
      <c r="I58" s="48"/>
      <c r="J58" s="48"/>
      <c r="K58" s="49"/>
      <c r="L58" s="45"/>
      <c r="M58" s="45"/>
    </row>
  </sheetData>
  <mergeCells count="8">
    <mergeCell ref="L43:L46"/>
    <mergeCell ref="J53:M53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 driebanden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2013-02-11T10:24:20Z</dcterms:created>
  <dcterms:modified xsi:type="dcterms:W3CDTF">2013-02-11T10:34:19Z</dcterms:modified>
</cp:coreProperties>
</file>