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<sst xmlns="http://schemas.openxmlformats.org/spreadsheetml/2006/main" count="51" uniqueCount="33">
  <si>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</si>
  <si>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</si>
  <si>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</si>
  <si>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</si>
  <si>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</si>
  <si>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</si>
  <si>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</si>
  <si>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11-17/10/2018</t>
  </si>
  <si>
    <t>Lokaal:</t>
  </si>
  <si>
    <t>K.BRUGSE &amp; BC 't OSKE</t>
  </si>
  <si>
    <t xml:space="preserve">District : </t>
  </si>
  <si>
    <t>BRUGGE - ZEEKUST</t>
  </si>
  <si>
    <t>VZW/ASBL – Zetel/Siège : 3000 LEUVEN,Martelarenplein 1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</si>
  <si>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</si>
  <si>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</si>
  <si>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</si>
  <si>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</si>
  <si>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</si>
  <si>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</si>
  <si>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</si>
  <si>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</si>
  <si>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</si>
  <si>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</si>
  <si>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</si>
  <si>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   </t>
  </si>
  <si>
    <t>OG</t>
  </si>
  <si>
    <t xml:space="preserve">GEW. FINALE : </t>
  </si>
  <si>
    <t>DISTRICT GENT</t>
  </si>
  <si>
    <t>24/25.11.2018</t>
  </si>
  <si>
    <t>HAEGHEBAERT Erik</t>
  </si>
  <si>
    <t>B.C.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</si>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</sst>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5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3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8_19\uitslag%20districtfinales%20vrijspel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2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CAMPE Etienne</v>
      </c>
      <c r="C7" s="23"/>
      <c r="D7" s="23"/>
      <c r="E7" s="25" t="s">
        <v>14</v>
      </c>
      <c r="F7" s="23" t="s">
        <v>15</v>
      </c>
      <c r="G7" s="26" t="str">
        <f>VLOOKUP(L7,'[1]LEDEN'!A:E,3,FALSE)</f>
        <v>Br</v>
      </c>
      <c r="H7" s="26"/>
      <c r="I7" s="23"/>
      <c r="J7" s="23"/>
      <c r="K7" s="23"/>
      <c r="L7" s="27">
        <v>8677</v>
      </c>
    </row>
    <row r="8" ht="6" customHeight="1"/>
    <row r="9" spans="6:12" ht="12.75">
      <c r="F9" s="28" t="s">
        <v>16</v>
      </c>
      <c r="G9" s="29" t="s">
        <v>17</v>
      </c>
      <c r="H9" s="29">
        <v>2.3</v>
      </c>
      <c r="I9" s="30" t="s">
        <v>18</v>
      </c>
      <c r="J9" s="31" t="s">
        <v>19</v>
      </c>
      <c r="K9" s="29" t="s">
        <v>20</v>
      </c>
      <c r="L9" s="29" t="s">
        <v>21</v>
      </c>
    </row>
    <row r="10" spans="2:14" ht="15" customHeight="1">
      <c r="B10" s="32">
        <v>1</v>
      </c>
      <c r="C10" s="33" t="str">
        <f>VLOOKUP(N10,'[1]LEDEN'!A:E,2,FALSE)</f>
        <v>VAN PRAET Bart</v>
      </c>
      <c r="D10" s="34"/>
      <c r="E10" s="34"/>
      <c r="F10" s="32">
        <v>2</v>
      </c>
      <c r="G10" s="32"/>
      <c r="H10" s="32">
        <v>160</v>
      </c>
      <c r="I10" s="32">
        <v>25</v>
      </c>
      <c r="J10" s="35">
        <f aca="true" t="shared" si="0" ref="J10:J15">ROUNDDOWN(H10/I10,2)</f>
        <v>6.4</v>
      </c>
      <c r="K10" s="32">
        <v>28</v>
      </c>
      <c r="L10" s="36"/>
      <c r="N10">
        <v>8883</v>
      </c>
    </row>
    <row r="11" spans="2:14" ht="15" customHeight="1">
      <c r="B11" s="32">
        <v>2</v>
      </c>
      <c r="C11" s="33" t="str">
        <f>VLOOKUP(N11,'[1]LEDEN'!A:E,2,FALSE)</f>
        <v>HAEGHEBAERT Erik</v>
      </c>
      <c r="D11" s="34"/>
      <c r="E11" s="34"/>
      <c r="F11" s="32">
        <v>2</v>
      </c>
      <c r="G11" s="32"/>
      <c r="H11" s="32">
        <v>160</v>
      </c>
      <c r="I11" s="32">
        <v>13</v>
      </c>
      <c r="J11" s="35">
        <f t="shared" si="0"/>
        <v>12.3</v>
      </c>
      <c r="K11" s="32">
        <v>51</v>
      </c>
      <c r="L11" s="37">
        <v>2</v>
      </c>
      <c r="N11">
        <v>4122</v>
      </c>
    </row>
    <row r="12" spans="2:14" ht="15" customHeight="1">
      <c r="B12" s="32">
        <v>3</v>
      </c>
      <c r="C12" s="33" t="str">
        <f>VLOOKUP(N12,'[1]LEDEN'!A:E,2,FALSE)</f>
        <v>VAN PRAET Bart</v>
      </c>
      <c r="D12" s="34"/>
      <c r="E12" s="34"/>
      <c r="F12" s="32">
        <v>2</v>
      </c>
      <c r="G12" s="32"/>
      <c r="H12" s="32">
        <v>160</v>
      </c>
      <c r="I12" s="32">
        <v>20</v>
      </c>
      <c r="J12" s="35">
        <f t="shared" si="0"/>
        <v>8</v>
      </c>
      <c r="K12" s="32">
        <v>22</v>
      </c>
      <c r="L12" s="37"/>
      <c r="N12">
        <v>8883</v>
      </c>
    </row>
    <row r="13" spans="2:14" ht="15" customHeight="1">
      <c r="B13" s="32">
        <v>4</v>
      </c>
      <c r="C13" s="33" t="str">
        <f>VLOOKUP(N13,'[1]LEDEN'!A:E,2,FALSE)</f>
        <v>HAEGHEBAERT Erik</v>
      </c>
      <c r="D13" s="34"/>
      <c r="E13" s="34"/>
      <c r="F13" s="32">
        <v>0</v>
      </c>
      <c r="G13" s="32"/>
      <c r="H13" s="32">
        <v>122</v>
      </c>
      <c r="I13" s="32">
        <v>14</v>
      </c>
      <c r="J13" s="35">
        <f t="shared" si="0"/>
        <v>8.71</v>
      </c>
      <c r="K13" s="32">
        <v>48</v>
      </c>
      <c r="L13" s="37"/>
      <c r="N13">
        <v>4122</v>
      </c>
    </row>
    <row r="14" spans="2:12" ht="15" customHeight="1" hidden="1">
      <c r="B14" s="32">
        <v>5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40" t="s">
        <v>22</v>
      </c>
      <c r="D15" s="38"/>
      <c r="E15" s="38" t="s">
        <v>23</v>
      </c>
      <c r="F15" s="41">
        <f>SUM(F10:F14)</f>
        <v>6</v>
      </c>
      <c r="G15" s="41">
        <f>SUM(G10:G14)</f>
        <v>0</v>
      </c>
      <c r="H15" s="41">
        <f>SUM(H10:H14)</f>
        <v>602</v>
      </c>
      <c r="I15" s="41">
        <f>SUM(I10:I14)</f>
        <v>72</v>
      </c>
      <c r="J15" s="42">
        <f t="shared" si="0"/>
        <v>8.36</v>
      </c>
      <c r="K15" s="41">
        <f>MAX(K10:K14)</f>
        <v>51</v>
      </c>
      <c r="L15" s="43"/>
      <c r="M15" s="44"/>
    </row>
    <row r="16" spans="1:12" ht="8.25" customHeight="1" thickBot="1">
      <c r="A16" s="45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ht="7.5" customHeight="1"/>
    <row r="18" spans="1:12" ht="12.75">
      <c r="A18" s="23" t="s">
        <v>13</v>
      </c>
      <c r="B18" s="24" t="str">
        <f>VLOOKUP(L18,'[1]LEDEN'!A:E,2,FALSE)</f>
        <v>HAEGHEBAERT Erik</v>
      </c>
      <c r="C18" s="23"/>
      <c r="D18" s="23"/>
      <c r="E18" s="23"/>
      <c r="F18" s="23" t="s">
        <v>15</v>
      </c>
      <c r="G18" s="26" t="str">
        <f>VLOOKUP(L18,'[1]LEDEN'!A:E,3,FALSE)</f>
        <v>OS</v>
      </c>
      <c r="H18" s="26"/>
      <c r="I18" s="23"/>
      <c r="J18" s="23"/>
      <c r="K18" s="23"/>
      <c r="L18" s="27">
        <v>4122</v>
      </c>
    </row>
    <row r="19" ht="6" customHeight="1"/>
    <row r="20" spans="6:12" ht="12.75">
      <c r="F20" s="28" t="s">
        <v>16</v>
      </c>
      <c r="G20" s="29" t="s">
        <v>17</v>
      </c>
      <c r="H20" s="29">
        <v>2.3</v>
      </c>
      <c r="I20" s="30" t="s">
        <v>18</v>
      </c>
      <c r="J20" s="31" t="s">
        <v>19</v>
      </c>
      <c r="K20" s="29" t="s">
        <v>20</v>
      </c>
      <c r="L20" s="29">
        <v>7465</v>
      </c>
    </row>
    <row r="21" spans="2:14" ht="15" customHeight="1">
      <c r="B21" s="32">
        <v>1</v>
      </c>
      <c r="C21" s="33" t="str">
        <f>VLOOKUP(N21,'[1]LEDEN'!A:E,2,FALSE)</f>
        <v>VAN PRAET Bart</v>
      </c>
      <c r="D21" s="34"/>
      <c r="E21" s="34"/>
      <c r="F21" s="32">
        <v>2</v>
      </c>
      <c r="G21" s="32"/>
      <c r="H21" s="32">
        <v>160</v>
      </c>
      <c r="I21" s="32">
        <v>26</v>
      </c>
      <c r="J21" s="35">
        <f>ROUNDDOWN(H21/I21,2)</f>
        <v>6.15</v>
      </c>
      <c r="K21" s="32">
        <v>34</v>
      </c>
      <c r="L21" s="36"/>
      <c r="N21">
        <v>8883</v>
      </c>
    </row>
    <row r="22" spans="2:14" ht="15" customHeight="1">
      <c r="B22" s="32">
        <v>2</v>
      </c>
      <c r="C22" s="33" t="str">
        <f>VLOOKUP(N22,'[1]LEDEN'!A:E,2,FALSE)</f>
        <v>CAMPE Etienne</v>
      </c>
      <c r="D22" s="34"/>
      <c r="E22" s="34"/>
      <c r="F22" s="32">
        <v>0</v>
      </c>
      <c r="G22" s="32"/>
      <c r="H22" s="32">
        <v>144</v>
      </c>
      <c r="I22" s="32">
        <v>13</v>
      </c>
      <c r="J22" s="35">
        <f>ROUNDDOWN(H22/I22,2)</f>
        <v>11.07</v>
      </c>
      <c r="K22" s="32">
        <v>48</v>
      </c>
      <c r="L22" s="47">
        <v>1</v>
      </c>
      <c r="N22">
        <v>8677</v>
      </c>
    </row>
    <row r="23" spans="2:14" ht="15" customHeight="1">
      <c r="B23" s="32">
        <v>3</v>
      </c>
      <c r="C23" s="33" t="str">
        <f>VLOOKUP(N23,'[1]LEDEN'!A:E,2,FALSE)</f>
        <v>VAN PRAET Bart</v>
      </c>
      <c r="D23" s="34"/>
      <c r="E23" s="34"/>
      <c r="F23" s="32">
        <v>2</v>
      </c>
      <c r="G23" s="32"/>
      <c r="H23" s="32">
        <v>160</v>
      </c>
      <c r="I23" s="32">
        <v>18</v>
      </c>
      <c r="J23" s="35">
        <f>ROUNDDOWN(H23/I23,2)</f>
        <v>8.88</v>
      </c>
      <c r="K23" s="32">
        <v>29</v>
      </c>
      <c r="L23" s="47"/>
      <c r="N23">
        <v>8883</v>
      </c>
    </row>
    <row r="24" spans="2:14" ht="15" customHeight="1">
      <c r="B24" s="32">
        <v>4</v>
      </c>
      <c r="C24" s="33" t="str">
        <f>VLOOKUP(N24,'[1]LEDEN'!A:E,2,FALSE)</f>
        <v>CAMPE Etienne</v>
      </c>
      <c r="D24" s="34"/>
      <c r="E24" s="34"/>
      <c r="F24" s="32">
        <v>2</v>
      </c>
      <c r="G24" s="32"/>
      <c r="H24" s="32">
        <v>160</v>
      </c>
      <c r="I24" s="32">
        <v>14</v>
      </c>
      <c r="J24" s="35">
        <f>ROUNDDOWN(H24/I24,2)</f>
        <v>11.42</v>
      </c>
      <c r="K24" s="32">
        <v>58</v>
      </c>
      <c r="L24" s="47"/>
      <c r="N24">
        <v>8677</v>
      </c>
    </row>
    <row r="25" spans="1:12" ht="15" customHeight="1">
      <c r="A25" s="38"/>
      <c r="B25" s="39"/>
      <c r="C25" s="38" t="s">
        <v>22</v>
      </c>
      <c r="D25" s="38"/>
      <c r="E25" s="38" t="s">
        <v>23</v>
      </c>
      <c r="F25" s="41">
        <f>SUM(F21:F24)</f>
        <v>6</v>
      </c>
      <c r="G25" s="41">
        <f>SUM(G21:G24)</f>
        <v>0</v>
      </c>
      <c r="H25" s="41">
        <f>SUM(H21:H24)</f>
        <v>624</v>
      </c>
      <c r="I25" s="41">
        <f>SUM(I21:I24)</f>
        <v>71</v>
      </c>
      <c r="J25" s="42">
        <f>ROUNDDOWN(H25/I25,2)</f>
        <v>8.78</v>
      </c>
      <c r="K25" s="41">
        <f>MAX(K21:K24)</f>
        <v>58</v>
      </c>
      <c r="L25" s="43"/>
    </row>
    <row r="26" spans="1:12" ht="7.5" customHeight="1" thickBot="1">
      <c r="A26" s="45"/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ht="3.75" customHeight="1"/>
    <row r="28" spans="1:12" ht="12.75">
      <c r="A28" s="23" t="s">
        <v>13</v>
      </c>
      <c r="B28" s="24" t="str">
        <f>VLOOKUP(L28,'[1]LEDEN'!A:E,2,FALSE)</f>
        <v>VAN PRAET Bart</v>
      </c>
      <c r="C28" s="23"/>
      <c r="D28" s="23"/>
      <c r="E28" s="23"/>
      <c r="F28" s="23" t="s">
        <v>15</v>
      </c>
      <c r="G28" s="26" t="str">
        <f>VLOOKUP(L28,'[1]LEDEN'!A:E,3,FALSE)</f>
        <v>OS</v>
      </c>
      <c r="H28" s="26"/>
      <c r="I28" s="23"/>
      <c r="J28" s="23"/>
      <c r="K28" s="23"/>
      <c r="L28" s="27">
        <v>8883</v>
      </c>
    </row>
    <row r="29" ht="7.5" customHeight="1"/>
    <row r="30" spans="6:16" ht="12.75">
      <c r="F30" s="28" t="s">
        <v>16</v>
      </c>
      <c r="G30" s="29" t="s">
        <v>17</v>
      </c>
      <c r="H30" s="29">
        <v>2.3</v>
      </c>
      <c r="I30" s="30" t="s">
        <v>18</v>
      </c>
      <c r="J30" s="31" t="s">
        <v>19</v>
      </c>
      <c r="K30" s="29" t="s">
        <v>20</v>
      </c>
      <c r="L30" s="29" t="s">
        <v>21</v>
      </c>
      <c r="P30" t="s">
        <v>24</v>
      </c>
    </row>
    <row r="31" spans="2:14" ht="15" customHeight="1">
      <c r="B31" s="32">
        <v>1</v>
      </c>
      <c r="C31" s="33" t="str">
        <f>VLOOKUP(N31,'[1]LEDEN'!A:E,2,FALSE)</f>
        <v>HAEGHEBAERT Erik</v>
      </c>
      <c r="D31" s="34"/>
      <c r="E31" s="34"/>
      <c r="F31" s="32">
        <v>0</v>
      </c>
      <c r="G31" s="32"/>
      <c r="H31" s="32">
        <v>110</v>
      </c>
      <c r="I31" s="32">
        <v>26</v>
      </c>
      <c r="J31" s="35">
        <f>ROUNDDOWN(H31/I31,2)</f>
        <v>4.23</v>
      </c>
      <c r="K31" s="32">
        <v>16</v>
      </c>
      <c r="L31" s="36"/>
      <c r="N31">
        <v>4122</v>
      </c>
    </row>
    <row r="32" spans="2:14" ht="15" customHeight="1">
      <c r="B32" s="32">
        <v>2</v>
      </c>
      <c r="C32" s="33" t="str">
        <f>VLOOKUP(N32,'[1]LEDEN'!A:E,2,FALSE)</f>
        <v>CAMPE Etienne</v>
      </c>
      <c r="D32" s="34"/>
      <c r="E32" s="34"/>
      <c r="F32" s="32">
        <v>0</v>
      </c>
      <c r="G32" s="32"/>
      <c r="H32" s="32">
        <v>91</v>
      </c>
      <c r="I32" s="32">
        <v>25</v>
      </c>
      <c r="J32" s="35">
        <f>ROUNDDOWN(H32/I32,2)</f>
        <v>3.64</v>
      </c>
      <c r="K32" s="32">
        <v>19</v>
      </c>
      <c r="L32" s="37">
        <v>3</v>
      </c>
      <c r="N32">
        <v>8677</v>
      </c>
    </row>
    <row r="33" spans="2:14" ht="15" customHeight="1">
      <c r="B33" s="32">
        <v>3</v>
      </c>
      <c r="C33" s="33" t="str">
        <f>VLOOKUP(N33,'[1]LEDEN'!A:E,2,FALSE)</f>
        <v>HAEGHEBAERT Erik</v>
      </c>
      <c r="D33" s="34"/>
      <c r="E33" s="34"/>
      <c r="F33" s="32">
        <v>0</v>
      </c>
      <c r="G33" s="32"/>
      <c r="H33" s="32">
        <v>132</v>
      </c>
      <c r="I33" s="32">
        <v>18</v>
      </c>
      <c r="J33" s="35">
        <f>ROUNDDOWN(H33/I33,2)</f>
        <v>7.33</v>
      </c>
      <c r="K33" s="32">
        <v>23</v>
      </c>
      <c r="L33" s="37"/>
      <c r="N33">
        <v>4122</v>
      </c>
    </row>
    <row r="34" spans="2:14" ht="15" customHeight="1">
      <c r="B34" s="32">
        <v>4</v>
      </c>
      <c r="C34" s="33" t="str">
        <f>VLOOKUP(N34,'[1]LEDEN'!A:E,2,FALSE)</f>
        <v>CAMPE Etienne</v>
      </c>
      <c r="D34" s="34"/>
      <c r="E34" s="34"/>
      <c r="F34" s="32">
        <v>0</v>
      </c>
      <c r="G34" s="32"/>
      <c r="H34" s="32">
        <v>114</v>
      </c>
      <c r="I34" s="32">
        <v>20</v>
      </c>
      <c r="J34" s="35">
        <f>ROUNDDOWN(H34/I34,2)</f>
        <v>5.7</v>
      </c>
      <c r="K34" s="32">
        <v>24</v>
      </c>
      <c r="L34" s="37"/>
      <c r="N34">
        <v>8677</v>
      </c>
    </row>
    <row r="35" spans="1:12" ht="15" customHeight="1">
      <c r="A35" s="38"/>
      <c r="B35" s="39"/>
      <c r="C35" s="38" t="s">
        <v>25</v>
      </c>
      <c r="D35" s="38"/>
      <c r="E35" s="38" t="s">
        <v>23</v>
      </c>
      <c r="F35" s="41">
        <f>SUM(F31:F34)</f>
        <v>0</v>
      </c>
      <c r="G35" s="41">
        <f>SUM(G31:G34)</f>
        <v>0</v>
      </c>
      <c r="H35" s="41">
        <f>SUM(H31:H34)</f>
        <v>447</v>
      </c>
      <c r="I35" s="41">
        <f>SUM(I31:I34)</f>
        <v>89</v>
      </c>
      <c r="J35" s="42">
        <f>ROUNDDOWN(H35/I35,2)</f>
        <v>5.02</v>
      </c>
      <c r="K35" s="41">
        <f>MAX(K31:K34)</f>
        <v>24</v>
      </c>
      <c r="L35" s="43"/>
    </row>
    <row r="36" spans="1:12" ht="6.75" customHeight="1" thickBot="1">
      <c r="A36" s="45"/>
      <c r="B36" s="46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ht="6" customHeight="1"/>
    <row r="38" spans="1:10" s="49" customFormat="1" ht="15">
      <c r="A38" s="48" t="s">
        <v>26</v>
      </c>
      <c r="C38" s="48"/>
      <c r="H38" s="48" t="s">
        <v>27</v>
      </c>
      <c r="I38" s="48"/>
      <c r="J38" s="48"/>
    </row>
    <row r="39" spans="1:10" s="49" customFormat="1" ht="15">
      <c r="A39" s="50"/>
      <c r="C39" s="50"/>
      <c r="H39" s="48" t="s">
        <v>28</v>
      </c>
      <c r="I39" s="48"/>
      <c r="J39" s="48"/>
    </row>
    <row r="40" spans="1:4" s="49" customFormat="1" ht="15">
      <c r="A40" s="48" t="s">
        <v>29</v>
      </c>
      <c r="C40" s="50"/>
      <c r="D40" s="51"/>
    </row>
    <row r="41" spans="1:5" s="49" customFormat="1" ht="15">
      <c r="A41" s="51">
        <v>4122</v>
      </c>
      <c r="B41" s="51"/>
      <c r="C41" s="51" t="s">
        <v>30</v>
      </c>
      <c r="E41" s="52"/>
    </row>
    <row r="44" spans="9:13" ht="15">
      <c r="I44" s="48" t="s">
        <v>31</v>
      </c>
      <c r="J44" s="53" t="s">
        <v>32</v>
      </c>
      <c r="K44" s="53"/>
      <c r="L44" s="53"/>
      <c r="M44" s="53"/>
    </row>
  </sheetData>
  <sheetProtection/>
  <mergeCells count="7">
    <mergeCell ref="J44:M44"/>
    <mergeCell ref="C3:D3"/>
    <mergeCell ref="F3:I3"/>
    <mergeCell ref="K3:M3"/>
    <mergeCell ref="L11:L14"/>
    <mergeCell ref="L22:L24"/>
    <mergeCell ref="L32:L3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2018-10-18T15:30:26Z</dcterms:created>
  <dcterms:modified xsi:type="dcterms:W3CDTF">2018-10-18T15:30:53Z</dcterms:modified>
  <cp:category/>
  <cp:version/>
  <cp:contentType/>
  <cp:contentStatus/>
</cp:coreProperties>
</file>