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3-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<sst xmlns="http://schemas.openxmlformats.org/spreadsheetml/2006/main" count="66" uniqueCount="36">
  <si>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</si>
  <si>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</si>
  <si>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</si>
  <si>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</si>
  <si>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3°&amp; 2° KLASSE KADER</t>
  </si>
  <si>
    <t xml:space="preserve">        KLEIN</t>
  </si>
  <si>
    <t>datum:</t>
  </si>
  <si>
    <t>Lokaal:</t>
  </si>
  <si>
    <t>K.BRUGSE BC</t>
  </si>
  <si>
    <t xml:space="preserve">District : </t>
  </si>
  <si>
    <t>BRUGGE - ZEEKUST</t>
  </si>
  <si>
    <t xml:space="preserve">Speler: </t>
  </si>
  <si>
    <t>3° Kl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</si>
  <si>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</si>
  <si>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</si>
  <si>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</si>
  <si>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</si>
  <si>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</si>
  <si>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</si>
  <si>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</si>
  <si>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</si>
  <si>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PR.GEM. : 1,40</t>
  </si>
  <si>
    <t>Totaal</t>
  </si>
  <si>
    <t>PR</t>
  </si>
  <si>
    <t>PR.GEM. : 1,89</t>
  </si>
  <si>
    <t>OG</t>
  </si>
  <si>
    <t>PR.GEM. : 0,95</t>
  </si>
  <si>
    <t>2° Kl</t>
  </si>
  <si>
    <t>PR.GEM. : 0,77</t>
  </si>
  <si>
    <t xml:space="preserve">GEW. FINALE : </t>
  </si>
  <si>
    <t>DISTRICT BRUGGE - ZEEKUST</t>
  </si>
  <si>
    <t>17/18.01.2015</t>
  </si>
  <si>
    <t>DEFRUYT,Dirk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</si>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</sst>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A44" sqref="A44:IV5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41988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DEFRUYT Dirk</v>
      </c>
      <c r="C6" s="22"/>
      <c r="D6" s="22"/>
      <c r="E6" s="24" t="s">
        <v>12</v>
      </c>
      <c r="F6" s="22" t="s">
        <v>13</v>
      </c>
      <c r="G6" s="25" t="str">
        <f>VLOOKUP(L6,'[1]LEDEN'!A:E,3,FALSE)</f>
        <v>K.Br</v>
      </c>
      <c r="H6" s="25"/>
      <c r="I6" s="22"/>
      <c r="J6" s="22"/>
      <c r="K6" s="22"/>
      <c r="L6" s="26">
        <v>5186</v>
      </c>
    </row>
    <row r="7" ht="6" customHeight="1"/>
    <row r="8" spans="6:12" ht="12.75">
      <c r="F8" s="27" t="s">
        <v>14</v>
      </c>
      <c r="G8" s="28" t="s">
        <v>15</v>
      </c>
      <c r="H8" s="28">
        <v>2.3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2:14" ht="15" customHeight="1">
      <c r="B9" s="31">
        <v>1</v>
      </c>
      <c r="C9" s="32" t="str">
        <f>VLOOKUP(N9,'[1]LEDEN'!A:E,2,FALSE)</f>
        <v>DE BUSSCHER Walter</v>
      </c>
      <c r="D9" s="33"/>
      <c r="E9" s="33"/>
      <c r="F9" s="31">
        <v>2</v>
      </c>
      <c r="G9" s="31"/>
      <c r="H9" s="31">
        <v>120</v>
      </c>
      <c r="I9" s="31">
        <v>16</v>
      </c>
      <c r="J9" s="34">
        <f>ROUNDDOWN(H9/I9,2)</f>
        <v>7.5</v>
      </c>
      <c r="K9" s="31">
        <v>27</v>
      </c>
      <c r="L9" s="35"/>
      <c r="N9">
        <v>9062</v>
      </c>
    </row>
    <row r="10" spans="2:14" ht="15" customHeight="1">
      <c r="B10" s="31">
        <v>2</v>
      </c>
      <c r="C10" s="32" t="str">
        <f>VLOOKUP(N10,'[1]LEDEN'!A:E,2,FALSE)</f>
        <v>DECLERCK Gilbert</v>
      </c>
      <c r="D10" s="33"/>
      <c r="E10" s="33"/>
      <c r="F10" s="31">
        <v>2</v>
      </c>
      <c r="G10" s="31"/>
      <c r="H10" s="31">
        <v>120</v>
      </c>
      <c r="I10" s="31">
        <v>11</v>
      </c>
      <c r="J10" s="34">
        <f>ROUNDDOWN(H10/I10,2)</f>
        <v>10.9</v>
      </c>
      <c r="K10" s="31">
        <v>50</v>
      </c>
      <c r="L10" s="36">
        <v>1</v>
      </c>
      <c r="N10">
        <v>4167</v>
      </c>
    </row>
    <row r="11" spans="2:14" ht="15" customHeight="1">
      <c r="B11" s="31">
        <v>3</v>
      </c>
      <c r="C11" s="32" t="str">
        <f>VLOOKUP(N11,'[1]LEDEN'!A:E,2,FALSE)</f>
        <v>VANDEKEERE Bert</v>
      </c>
      <c r="D11" s="33"/>
      <c r="E11" s="33"/>
      <c r="F11" s="31">
        <v>2</v>
      </c>
      <c r="G11" s="31"/>
      <c r="H11" s="31">
        <v>120</v>
      </c>
      <c r="I11" s="31">
        <v>5</v>
      </c>
      <c r="J11" s="34">
        <f>ROUNDDOWN(H11/I11,2)</f>
        <v>24</v>
      </c>
      <c r="K11" s="31">
        <v>95</v>
      </c>
      <c r="L11" s="36"/>
      <c r="N11">
        <v>8668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>ROUNDDOWN(H12/I12,2)</f>
        <v>#DIV/0!</v>
      </c>
      <c r="K12" s="31"/>
      <c r="L12" s="36"/>
    </row>
    <row r="13" spans="1:13" ht="15" customHeight="1">
      <c r="A13" s="37"/>
      <c r="B13" s="38"/>
      <c r="C13" s="39" t="s">
        <v>20</v>
      </c>
      <c r="D13" s="39" t="s">
        <v>21</v>
      </c>
      <c r="E13" s="37" t="s">
        <v>22</v>
      </c>
      <c r="F13" s="40">
        <f>SUM(F9:F12)</f>
        <v>6</v>
      </c>
      <c r="G13" s="40">
        <f>SUM(G9:G12)</f>
        <v>0</v>
      </c>
      <c r="H13" s="40">
        <f>SUM(H9:H12)</f>
        <v>360</v>
      </c>
      <c r="I13" s="40">
        <f>SUM(I9:I12)</f>
        <v>32</v>
      </c>
      <c r="J13" s="41">
        <f>ROUNDDOWN(H13/I13,2)</f>
        <v>11.25</v>
      </c>
      <c r="K13" s="40">
        <f>MAX(K9:K12)</f>
        <v>95</v>
      </c>
      <c r="L13" s="42"/>
      <c r="M13" s="43"/>
    </row>
    <row r="14" spans="1:12" ht="8.25" customHeight="1" thickBot="1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ht="7.5" customHeight="1"/>
    <row r="16" spans="1:12" ht="12.75">
      <c r="A16" s="22" t="s">
        <v>11</v>
      </c>
      <c r="B16" s="23" t="str">
        <f>VLOOKUP(L16,'[1]LEDEN'!A:E,2,FALSE)</f>
        <v>VANDEKEERE Bert</v>
      </c>
      <c r="C16" s="22"/>
      <c r="D16" s="22"/>
      <c r="E16" s="24" t="s">
        <v>12</v>
      </c>
      <c r="F16" s="22" t="s">
        <v>13</v>
      </c>
      <c r="G16" s="25" t="str">
        <f>VLOOKUP(L16,'[1]LEDEN'!A:E,3,FALSE)</f>
        <v>OS</v>
      </c>
      <c r="H16" s="25"/>
      <c r="I16" s="22"/>
      <c r="J16" s="22"/>
      <c r="K16" s="22"/>
      <c r="L16" s="26">
        <v>8668</v>
      </c>
    </row>
    <row r="17" ht="6" customHeight="1"/>
    <row r="18" spans="6:12" ht="12.75">
      <c r="F18" s="27" t="s">
        <v>14</v>
      </c>
      <c r="G18" s="28" t="s">
        <v>15</v>
      </c>
      <c r="H18" s="28">
        <v>2.3</v>
      </c>
      <c r="I18" s="29" t="s">
        <v>16</v>
      </c>
      <c r="J18" s="30" t="s">
        <v>17</v>
      </c>
      <c r="K18" s="28" t="s">
        <v>18</v>
      </c>
      <c r="L18" s="28" t="s">
        <v>19</v>
      </c>
    </row>
    <row r="19" spans="2:14" ht="15" customHeight="1">
      <c r="B19" s="31">
        <v>1</v>
      </c>
      <c r="C19" s="32" t="str">
        <f>VLOOKUP(N19,'[1]LEDEN'!A:E,2,FALSE)</f>
        <v>DECLERCK Gilbert</v>
      </c>
      <c r="D19" s="33"/>
      <c r="E19" s="33"/>
      <c r="F19" s="31">
        <v>2</v>
      </c>
      <c r="G19" s="31"/>
      <c r="H19" s="31">
        <v>120</v>
      </c>
      <c r="I19" s="31">
        <v>7</v>
      </c>
      <c r="J19" s="34">
        <f>ROUNDDOWN(H19/I19,2)</f>
        <v>17.14</v>
      </c>
      <c r="K19" s="31">
        <v>81</v>
      </c>
      <c r="L19" s="35"/>
      <c r="N19">
        <v>4167</v>
      </c>
    </row>
    <row r="20" spans="2:14" ht="15" customHeight="1">
      <c r="B20" s="31">
        <v>2</v>
      </c>
      <c r="C20" s="32" t="str">
        <f>VLOOKUP(N20,'[1]LEDEN'!A:E,2,FALSE)</f>
        <v>DE BUSSCHER Walter</v>
      </c>
      <c r="D20" s="33"/>
      <c r="E20" s="33"/>
      <c r="F20" s="31">
        <v>2</v>
      </c>
      <c r="G20" s="31"/>
      <c r="H20" s="31">
        <v>120</v>
      </c>
      <c r="I20" s="31">
        <v>10</v>
      </c>
      <c r="J20" s="34">
        <f>ROUNDDOWN(H20/I20,2)</f>
        <v>12</v>
      </c>
      <c r="K20" s="31">
        <v>44</v>
      </c>
      <c r="L20" s="46">
        <v>2</v>
      </c>
      <c r="N20">
        <v>9062</v>
      </c>
    </row>
    <row r="21" spans="2:14" ht="15" customHeight="1">
      <c r="B21" s="31">
        <v>3</v>
      </c>
      <c r="C21" s="32" t="str">
        <f>VLOOKUP(N21,'[1]LEDEN'!A:E,2,FALSE)</f>
        <v>DEFRUYT Dirk</v>
      </c>
      <c r="D21" s="33"/>
      <c r="E21" s="33"/>
      <c r="F21" s="31">
        <v>0</v>
      </c>
      <c r="G21" s="31"/>
      <c r="H21" s="31">
        <v>94</v>
      </c>
      <c r="I21" s="31">
        <v>5</v>
      </c>
      <c r="J21" s="34">
        <f>ROUNDDOWN(H21/I21,2)</f>
        <v>18.8</v>
      </c>
      <c r="K21" s="31">
        <v>66</v>
      </c>
      <c r="L21" s="46"/>
      <c r="N21">
        <v>5186</v>
      </c>
    </row>
    <row r="22" spans="1:12" ht="15" customHeight="1">
      <c r="A22" s="37"/>
      <c r="B22" s="38"/>
      <c r="C22" s="39" t="s">
        <v>23</v>
      </c>
      <c r="D22" s="39" t="s">
        <v>24</v>
      </c>
      <c r="E22" s="37" t="s">
        <v>22</v>
      </c>
      <c r="F22" s="40">
        <f>SUM(F19:F21)</f>
        <v>4</v>
      </c>
      <c r="G22" s="40">
        <f>SUM(G19:G21)</f>
        <v>0</v>
      </c>
      <c r="H22" s="40">
        <f>SUM(H19:H21)</f>
        <v>334</v>
      </c>
      <c r="I22" s="40">
        <f>SUM(I19:I21)</f>
        <v>22</v>
      </c>
      <c r="J22" s="41">
        <f>ROUNDDOWN(H22/I22,2)</f>
        <v>15.18</v>
      </c>
      <c r="K22" s="40">
        <f>MAX(K19:K21)</f>
        <v>81</v>
      </c>
      <c r="L22" s="42"/>
    </row>
    <row r="23" spans="1:12" ht="7.5" customHeight="1" thickBot="1">
      <c r="A23" s="44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ht="3.75" customHeight="1"/>
    <row r="25" spans="1:12" ht="12.75">
      <c r="A25" s="22" t="s">
        <v>11</v>
      </c>
      <c r="B25" s="23" t="str">
        <f>VLOOKUP(L25,'[1]LEDEN'!A:E,2,FALSE)</f>
        <v>DE BUSSCHER Walter</v>
      </c>
      <c r="C25" s="22"/>
      <c r="D25" s="22"/>
      <c r="E25" s="24" t="s">
        <v>12</v>
      </c>
      <c r="F25" s="22" t="s">
        <v>13</v>
      </c>
      <c r="G25" s="25" t="str">
        <f>VLOOKUP(L25,'[1]LEDEN'!A:E,3,FALSE)</f>
        <v>K.Br</v>
      </c>
      <c r="H25" s="25"/>
      <c r="I25" s="22"/>
      <c r="J25" s="22"/>
      <c r="K25" s="22"/>
      <c r="L25" s="26">
        <v>9062</v>
      </c>
    </row>
    <row r="26" ht="7.5" customHeight="1"/>
    <row r="27" spans="6:12" ht="12.75">
      <c r="F27" s="27" t="s">
        <v>14</v>
      </c>
      <c r="G27" s="28" t="s">
        <v>15</v>
      </c>
      <c r="H27" s="28">
        <v>2.3</v>
      </c>
      <c r="I27" s="29" t="s">
        <v>16</v>
      </c>
      <c r="J27" s="30" t="s">
        <v>17</v>
      </c>
      <c r="K27" s="28" t="s">
        <v>18</v>
      </c>
      <c r="L27" s="28" t="s">
        <v>19</v>
      </c>
    </row>
    <row r="28" spans="2:14" ht="15" customHeight="1">
      <c r="B28" s="31">
        <v>1</v>
      </c>
      <c r="C28" s="32" t="str">
        <f>VLOOKUP(N28,'[1]LEDEN'!A:E,2,FALSE)</f>
        <v>DEFRUYT Dirk</v>
      </c>
      <c r="D28" s="33"/>
      <c r="E28" s="33"/>
      <c r="F28" s="31">
        <v>0</v>
      </c>
      <c r="G28" s="31"/>
      <c r="H28" s="31">
        <v>91</v>
      </c>
      <c r="I28" s="31">
        <v>16</v>
      </c>
      <c r="J28" s="34">
        <f>ROUNDDOWN(H28/I28,2)</f>
        <v>5.68</v>
      </c>
      <c r="K28" s="31">
        <v>17</v>
      </c>
      <c r="L28" s="35"/>
      <c r="N28">
        <v>5186</v>
      </c>
    </row>
    <row r="29" spans="2:14" ht="15" customHeight="1">
      <c r="B29" s="31">
        <v>2</v>
      </c>
      <c r="C29" s="32" t="str">
        <f>VLOOKUP(N29,'[1]LEDEN'!A:E,2,FALSE)</f>
        <v>VANDEKEERE Bert</v>
      </c>
      <c r="D29" s="33"/>
      <c r="E29" s="33"/>
      <c r="F29" s="31">
        <v>0</v>
      </c>
      <c r="G29" s="31"/>
      <c r="H29" s="31">
        <v>117</v>
      </c>
      <c r="I29" s="31">
        <v>10</v>
      </c>
      <c r="J29" s="34">
        <f>ROUNDDOWN(H29/I29,2)</f>
        <v>11.7</v>
      </c>
      <c r="K29" s="31">
        <v>48</v>
      </c>
      <c r="L29" s="46">
        <v>3</v>
      </c>
      <c r="N29">
        <v>8668</v>
      </c>
    </row>
    <row r="30" spans="2:14" ht="15" customHeight="1">
      <c r="B30" s="31">
        <v>3</v>
      </c>
      <c r="C30" s="32" t="str">
        <f>VLOOKUP(N30,'[1]LEDEN'!A:E,2,FALSE)</f>
        <v>DECLERCK Gilbert</v>
      </c>
      <c r="D30" s="33"/>
      <c r="E30" s="33"/>
      <c r="F30" s="31">
        <v>2</v>
      </c>
      <c r="G30" s="31"/>
      <c r="H30" s="31">
        <v>120</v>
      </c>
      <c r="I30" s="31">
        <v>17</v>
      </c>
      <c r="J30" s="34">
        <f>ROUNDDOWN(H30/I30,2)</f>
        <v>7.05</v>
      </c>
      <c r="K30" s="31">
        <v>49</v>
      </c>
      <c r="L30" s="46"/>
      <c r="N30">
        <v>4167</v>
      </c>
    </row>
    <row r="31" spans="1:12" ht="15" customHeight="1">
      <c r="A31" s="37"/>
      <c r="B31" s="38"/>
      <c r="C31" s="39" t="s">
        <v>25</v>
      </c>
      <c r="D31" s="39" t="s">
        <v>26</v>
      </c>
      <c r="E31" s="37" t="s">
        <v>22</v>
      </c>
      <c r="F31" s="40">
        <f>SUM(F28:F30)</f>
        <v>2</v>
      </c>
      <c r="G31" s="40">
        <f>SUM(G28:G30)</f>
        <v>0</v>
      </c>
      <c r="H31" s="40">
        <f>SUM(H28:H30)</f>
        <v>328</v>
      </c>
      <c r="I31" s="40">
        <f>SUM(I28:I30)</f>
        <v>43</v>
      </c>
      <c r="J31" s="41">
        <f>ROUNDDOWN(H31/I31,2)</f>
        <v>7.62</v>
      </c>
      <c r="K31" s="40">
        <f>MAX(K28:K30)</f>
        <v>49</v>
      </c>
      <c r="L31" s="42"/>
    </row>
    <row r="32" spans="1:12" ht="6.75" customHeight="1" thickBot="1">
      <c r="A32" s="44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ht="6" customHeight="1"/>
    <row r="34" spans="1:12" ht="13.5" customHeight="1">
      <c r="A34" s="22" t="s">
        <v>11</v>
      </c>
      <c r="B34" s="23" t="str">
        <f>VLOOKUP(L34,'[1]LEDEN'!A:E,2,FALSE)</f>
        <v>DECLERCK Gilbert</v>
      </c>
      <c r="C34" s="22"/>
      <c r="D34" s="22"/>
      <c r="E34" s="24" t="s">
        <v>27</v>
      </c>
      <c r="F34" s="22" t="s">
        <v>13</v>
      </c>
      <c r="G34" s="25" t="str">
        <f>VLOOKUP(L34,'[1]LEDEN'!A:E,3,FALSE)</f>
        <v>K.ZE</v>
      </c>
      <c r="H34" s="25"/>
      <c r="I34" s="22"/>
      <c r="J34" s="22"/>
      <c r="K34" s="22"/>
      <c r="L34" s="26">
        <v>4167</v>
      </c>
    </row>
    <row r="36" spans="6:12" ht="12.75">
      <c r="F36" s="27" t="s">
        <v>14</v>
      </c>
      <c r="G36" s="28" t="s">
        <v>15</v>
      </c>
      <c r="H36" s="28">
        <v>2.3</v>
      </c>
      <c r="I36" s="29" t="s">
        <v>16</v>
      </c>
      <c r="J36" s="30" t="s">
        <v>17</v>
      </c>
      <c r="K36" s="28" t="s">
        <v>18</v>
      </c>
      <c r="L36" s="28" t="s">
        <v>19</v>
      </c>
    </row>
    <row r="37" spans="2:14" ht="15" customHeight="1">
      <c r="B37" s="31">
        <v>1</v>
      </c>
      <c r="C37" s="32" t="str">
        <f>VLOOKUP(N37,'[1]LEDEN'!A:E,2,FALSE)</f>
        <v>VANDEKEERE Bert</v>
      </c>
      <c r="D37" s="33"/>
      <c r="E37" s="33"/>
      <c r="F37" s="31">
        <v>0</v>
      </c>
      <c r="G37" s="31"/>
      <c r="H37" s="31">
        <v>28</v>
      </c>
      <c r="I37" s="31">
        <v>7</v>
      </c>
      <c r="J37" s="34">
        <f>ROUNDDOWN(H37/I37,2)</f>
        <v>4</v>
      </c>
      <c r="K37" s="31"/>
      <c r="L37" s="35"/>
      <c r="N37">
        <v>8668</v>
      </c>
    </row>
    <row r="38" spans="2:14" ht="15" customHeight="1">
      <c r="B38" s="31">
        <v>2</v>
      </c>
      <c r="C38" s="32" t="str">
        <f>VLOOKUP(N38,'[1]LEDEN'!A:E,2,FALSE)</f>
        <v>DEFRUYT Dirk</v>
      </c>
      <c r="D38" s="33"/>
      <c r="E38" s="33"/>
      <c r="F38" s="31">
        <v>0</v>
      </c>
      <c r="G38" s="31"/>
      <c r="H38" s="31">
        <v>141</v>
      </c>
      <c r="I38" s="31">
        <v>11</v>
      </c>
      <c r="J38" s="34">
        <f>ROUNDDOWN(H38/I38,2)</f>
        <v>12.81</v>
      </c>
      <c r="K38" s="31">
        <v>36</v>
      </c>
      <c r="L38" s="46">
        <v>4</v>
      </c>
      <c r="N38">
        <v>5186</v>
      </c>
    </row>
    <row r="39" spans="2:14" ht="15" customHeight="1">
      <c r="B39" s="31">
        <v>3</v>
      </c>
      <c r="C39" s="32" t="str">
        <f>VLOOKUP(N39,'[1]LEDEN'!A:E,2,FALSE)</f>
        <v>DE BUSSCHER Walter</v>
      </c>
      <c r="D39" s="33"/>
      <c r="E39" s="33"/>
      <c r="F39" s="31">
        <v>0</v>
      </c>
      <c r="G39" s="31"/>
      <c r="H39" s="31">
        <v>155</v>
      </c>
      <c r="I39" s="31">
        <v>17</v>
      </c>
      <c r="J39" s="34">
        <f>ROUNDDOWN(H39/I39,2)</f>
        <v>9.11</v>
      </c>
      <c r="K39" s="31">
        <v>39</v>
      </c>
      <c r="L39" s="46"/>
      <c r="N39">
        <v>9062</v>
      </c>
    </row>
    <row r="40" spans="2:12" ht="12.75" customHeight="1" hidden="1">
      <c r="B40" s="31">
        <v>5</v>
      </c>
      <c r="C40" s="32" t="e">
        <f>VLOOKUP(N40,'[1]LEDEN'!A:E,2,FALSE)</f>
        <v>#N/A</v>
      </c>
      <c r="D40" s="33"/>
      <c r="E40" s="33"/>
      <c r="F40" s="31"/>
      <c r="G40" s="31"/>
      <c r="H40" s="31">
        <f>G40/8*7</f>
        <v>0</v>
      </c>
      <c r="I40" s="31"/>
      <c r="J40" s="34" t="e">
        <f>ROUNDDOWN(H40/I40,2)</f>
        <v>#DIV/0!</v>
      </c>
      <c r="K40" s="31"/>
      <c r="L40" s="46"/>
    </row>
    <row r="41" spans="1:12" ht="12.75">
      <c r="A41" s="37"/>
      <c r="B41" s="38"/>
      <c r="C41" s="39" t="s">
        <v>25</v>
      </c>
      <c r="D41" s="39" t="s">
        <v>28</v>
      </c>
      <c r="E41" s="37" t="s">
        <v>22</v>
      </c>
      <c r="F41" s="40">
        <f>SUM(F37:F40)</f>
        <v>0</v>
      </c>
      <c r="G41" s="40">
        <f>SUM(G37:G40)</f>
        <v>0</v>
      </c>
      <c r="H41" s="40">
        <f>SUM(H37:H40)</f>
        <v>324</v>
      </c>
      <c r="I41" s="40">
        <f>SUM(I37:I40)</f>
        <v>35</v>
      </c>
      <c r="J41" s="41">
        <f>ROUNDDOWN(H41/I41,2)</f>
        <v>9.25</v>
      </c>
      <c r="K41" s="40">
        <f>MAX(K37:K40)</f>
        <v>39</v>
      </c>
      <c r="L41" s="42"/>
    </row>
    <row r="42" spans="1:12" ht="4.5" customHeight="1" thickBot="1">
      <c r="A42" s="44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6" customHeight="1"/>
    <row r="44" spans="1:12" ht="15">
      <c r="A44" s="47" t="s">
        <v>29</v>
      </c>
      <c r="B44" s="48"/>
      <c r="C44" s="47"/>
      <c r="D44" s="48"/>
      <c r="E44" s="48"/>
      <c r="F44" s="48"/>
      <c r="G44" s="48"/>
      <c r="H44" s="47" t="s">
        <v>30</v>
      </c>
      <c r="I44" s="47"/>
      <c r="J44" s="47"/>
      <c r="K44" s="48"/>
      <c r="L44" s="48"/>
    </row>
    <row r="45" spans="1:12" ht="15">
      <c r="A45" s="49"/>
      <c r="B45" s="48"/>
      <c r="C45" s="49"/>
      <c r="D45" s="48"/>
      <c r="E45" s="48"/>
      <c r="F45" s="48"/>
      <c r="G45" s="48"/>
      <c r="H45" s="47" t="s">
        <v>31</v>
      </c>
      <c r="I45" s="47"/>
      <c r="J45" s="47"/>
      <c r="K45" s="48"/>
      <c r="L45" s="48"/>
    </row>
    <row r="46" spans="1:12" ht="15">
      <c r="A46" s="47" t="s">
        <v>32</v>
      </c>
      <c r="B46" s="48"/>
      <c r="C46" s="49"/>
      <c r="D46" s="50"/>
      <c r="E46" s="48"/>
      <c r="F46" s="48"/>
      <c r="G46" s="48"/>
      <c r="H46" s="48"/>
      <c r="I46" s="48"/>
      <c r="J46" s="48"/>
      <c r="K46" s="48"/>
      <c r="L46" s="48"/>
    </row>
    <row r="47" spans="1:12" ht="15">
      <c r="A47" s="50">
        <v>5186</v>
      </c>
      <c r="B47" s="50"/>
      <c r="C47" s="51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50" t="s">
        <v>33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3" ht="12.75">
      <c r="A49" s="52"/>
      <c r="B49" s="48"/>
      <c r="C49" s="48"/>
    </row>
    <row r="51" spans="4:12" ht="15">
      <c r="D51" s="53">
        <v>41988</v>
      </c>
      <c r="E51" s="48"/>
      <c r="F51" s="48"/>
      <c r="G51" s="48"/>
      <c r="H51" s="47" t="s">
        <v>34</v>
      </c>
      <c r="I51" s="54" t="s">
        <v>35</v>
      </c>
      <c r="J51" s="54"/>
      <c r="K51" s="54"/>
      <c r="L51" s="54"/>
    </row>
  </sheetData>
  <sheetProtection/>
  <mergeCells count="8">
    <mergeCell ref="L38:L40"/>
    <mergeCell ref="I51:L51"/>
    <mergeCell ref="C3:D3"/>
    <mergeCell ref="F3:I3"/>
    <mergeCell ref="K3:M3"/>
    <mergeCell ref="L10:L12"/>
    <mergeCell ref="L20:L21"/>
    <mergeCell ref="L29:L30"/>
  </mergeCells>
  <printOptions/>
  <pageMargins left="0.3937007874015748" right="0" top="0.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2014-12-18T21:11:09Z</dcterms:created>
  <dcterms:modified xsi:type="dcterms:W3CDTF">2014-12-18T21:11:59Z</dcterms:modified>
  <cp:category/>
  <cp:version/>
  <cp:contentType/>
  <cp:contentStatus/>
</cp:coreProperties>
</file>