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distr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<sst xmlns="http://schemas.openxmlformats.org/spreadsheetml/2006/main" count="62" uniqueCount="30">
  <si>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</si>
  <si>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</si>
  <si>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</si>
  <si>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</si>
  <si>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BANDSTOTEN</t>
  </si>
  <si>
    <t>MATCH</t>
  </si>
  <si>
    <t>datum:</t>
  </si>
  <si>
    <t>Lokaal:</t>
  </si>
  <si>
    <t>BC 't OSKE (OBA)</t>
  </si>
  <si>
    <t xml:space="preserve">District : 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</si>
  <si>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</si>
  <si>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</si>
  <si>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</si>
  <si>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</si>
  <si>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</si>
  <si>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</si>
  <si>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</si>
  <si>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</si>
  <si>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</si>
  <si>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</si>
  <si>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OG</t>
  </si>
  <si>
    <t>Totaal</t>
  </si>
  <si>
    <t>MG</t>
  </si>
  <si>
    <t xml:space="preserve">GEW. FINALE : </t>
  </si>
  <si>
    <t>DISTRICT WAASLAND</t>
  </si>
  <si>
    <t>22/23.02.2014</t>
  </si>
  <si>
    <t>DE CLERCK Jean</t>
  </si>
  <si>
    <t>K. BRUGSE BC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</si>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</sst>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8" fillId="33" borderId="10" xfId="57" applyFont="1" applyFill="1" applyBorder="1" applyAlignment="1">
      <alignment vertical="center"/>
      <protection/>
    </xf>
    <xf numFmtId="0" fontId="0" fillId="33" borderId="11" xfId="57" applyFill="1" applyBorder="1" applyAlignment="1">
      <alignment horizontal="center" vertical="center"/>
      <protection/>
    </xf>
    <xf numFmtId="0" fontId="0" fillId="33" borderId="11" xfId="57" applyFill="1" applyBorder="1" applyAlignment="1">
      <alignment vertical="center"/>
      <protection/>
    </xf>
    <xf numFmtId="0" fontId="19" fillId="33" borderId="11" xfId="57" applyFont="1" applyFill="1" applyBorder="1" applyAlignment="1">
      <alignment vertical="center"/>
      <protection/>
    </xf>
    <xf numFmtId="0" fontId="18" fillId="33" borderId="12" xfId="57" applyFont="1" applyFill="1" applyBorder="1" applyAlignment="1">
      <alignment horizontal="right" vertical="center"/>
      <protection/>
    </xf>
    <xf numFmtId="0" fontId="0" fillId="0" borderId="0" xfId="57">
      <alignment/>
      <protection/>
    </xf>
    <xf numFmtId="0" fontId="0" fillId="33" borderId="13" xfId="57" applyFill="1" applyBorder="1" applyAlignment="1">
      <alignment vertical="center"/>
      <protection/>
    </xf>
    <xf numFmtId="0" fontId="0" fillId="33" borderId="0" xfId="57" applyFill="1" applyBorder="1" applyAlignment="1">
      <alignment horizontal="center" vertical="center"/>
      <protection/>
    </xf>
    <xf numFmtId="0" fontId="0" fillId="33" borderId="0" xfId="57" applyFill="1" applyBorder="1" applyAlignment="1">
      <alignment vertical="center"/>
      <protection/>
    </xf>
    <xf numFmtId="0" fontId="20" fillId="33" borderId="0" xfId="57" applyFont="1" applyFill="1" applyBorder="1" applyAlignment="1">
      <alignment vertical="center"/>
      <protection/>
    </xf>
    <xf numFmtId="0" fontId="0" fillId="33" borderId="14" xfId="57" applyFill="1" applyBorder="1" applyAlignment="1">
      <alignment vertical="center"/>
      <protection/>
    </xf>
    <xf numFmtId="15" fontId="20" fillId="33" borderId="0" xfId="57" applyNumberFormat="1" applyFont="1" applyFill="1" applyBorder="1" applyAlignment="1">
      <alignment horizontal="center" vertical="center"/>
      <protection/>
    </xf>
    <xf numFmtId="0" fontId="0" fillId="33" borderId="0" xfId="57" applyFill="1" applyBorder="1" applyAlignment="1">
      <alignment horizontal="left" vertical="center"/>
      <protection/>
    </xf>
    <xf numFmtId="0" fontId="21" fillId="33" borderId="0" xfId="57" applyFont="1" applyFill="1" applyBorder="1" applyAlignment="1">
      <alignment horizontal="center" vertical="center"/>
      <protection/>
    </xf>
    <xf numFmtId="0" fontId="0" fillId="33" borderId="0" xfId="57" applyFont="1" applyFill="1" applyBorder="1" applyAlignment="1">
      <alignment horizontal="center" vertical="center"/>
      <protection/>
    </xf>
    <xf numFmtId="0" fontId="22" fillId="33" borderId="0" xfId="57" applyFont="1" applyFill="1" applyBorder="1" applyAlignment="1">
      <alignment horizontal="left" vertical="center"/>
      <protection/>
    </xf>
    <xf numFmtId="0" fontId="22" fillId="33" borderId="14" xfId="57" applyFont="1" applyFill="1" applyBorder="1" applyAlignment="1">
      <alignment horizontal="left" vertical="center"/>
      <protection/>
    </xf>
    <xf numFmtId="0" fontId="0" fillId="33" borderId="15" xfId="57" applyFill="1" applyBorder="1" applyAlignment="1">
      <alignment vertical="center"/>
      <protection/>
    </xf>
    <xf numFmtId="0" fontId="0" fillId="33" borderId="16" xfId="57" applyFill="1" applyBorder="1" applyAlignment="1">
      <alignment horizontal="center" vertical="center"/>
      <protection/>
    </xf>
    <xf numFmtId="0" fontId="0" fillId="33" borderId="16" xfId="57" applyFill="1" applyBorder="1" applyAlignment="1">
      <alignment vertical="center"/>
      <protection/>
    </xf>
    <xf numFmtId="0" fontId="0" fillId="33" borderId="17" xfId="57" applyFill="1" applyBorder="1" applyAlignment="1">
      <alignment vertical="center"/>
      <protection/>
    </xf>
    <xf numFmtId="0" fontId="23" fillId="0" borderId="0" xfId="0" applyFont="1" applyAlignment="1">
      <alignment/>
    </xf>
    <xf numFmtId="0" fontId="0" fillId="0" borderId="0" xfId="57" applyAlignment="1">
      <alignment horizontal="center"/>
      <protection/>
    </xf>
    <xf numFmtId="0" fontId="0" fillId="0" borderId="18" xfId="57" applyBorder="1">
      <alignment/>
      <protection/>
    </xf>
    <xf numFmtId="0" fontId="24" fillId="0" borderId="18" xfId="57" applyFont="1" applyBorder="1">
      <alignment/>
      <protection/>
    </xf>
    <xf numFmtId="0" fontId="0" fillId="0" borderId="18" xfId="57" applyBorder="1" applyAlignment="1">
      <alignment horizontal="center"/>
      <protection/>
    </xf>
    <xf numFmtId="0" fontId="24" fillId="0" borderId="18" xfId="57" applyFont="1" applyBorder="1" applyAlignment="1">
      <alignment horizontal="center"/>
      <protection/>
    </xf>
    <xf numFmtId="0" fontId="24" fillId="0" borderId="18" xfId="57" applyFont="1" applyBorder="1" applyAlignment="1">
      <alignment horizontal="left"/>
      <protection/>
    </xf>
    <xf numFmtId="0" fontId="24" fillId="0" borderId="18" xfId="57" applyFont="1" applyBorder="1" quotePrefix="1">
      <alignment/>
      <protection/>
    </xf>
    <xf numFmtId="0" fontId="25" fillId="33" borderId="19" xfId="57" applyFont="1" applyFill="1" applyBorder="1" applyAlignment="1">
      <alignment horizontal="center"/>
      <protection/>
    </xf>
    <xf numFmtId="0" fontId="26" fillId="33" borderId="19" xfId="57" applyFont="1" applyFill="1" applyBorder="1" applyAlignment="1">
      <alignment horizontal="center"/>
      <protection/>
    </xf>
    <xf numFmtId="0" fontId="0" fillId="0" borderId="19" xfId="57" applyBorder="1" applyAlignment="1">
      <alignment horizontal="center"/>
      <protection/>
    </xf>
    <xf numFmtId="0" fontId="0" fillId="0" borderId="20" xfId="57" applyBorder="1">
      <alignment/>
      <protection/>
    </xf>
    <xf numFmtId="0" fontId="0" fillId="0" borderId="21" xfId="57" applyBorder="1">
      <alignment/>
      <protection/>
    </xf>
    <xf numFmtId="2" fontId="0" fillId="0" borderId="19" xfId="57" applyNumberFormat="1" applyBorder="1" applyAlignment="1">
      <alignment horizontal="center"/>
      <protection/>
    </xf>
    <xf numFmtId="0" fontId="0" fillId="0" borderId="22" xfId="57" applyBorder="1">
      <alignment/>
      <protection/>
    </xf>
    <xf numFmtId="0" fontId="27" fillId="0" borderId="23" xfId="57" applyFont="1" applyBorder="1" applyAlignment="1">
      <alignment horizontal="center" vertical="center"/>
      <protection/>
    </xf>
    <xf numFmtId="0" fontId="0" fillId="0" borderId="0" xfId="57" applyBorder="1">
      <alignment/>
      <protection/>
    </xf>
    <xf numFmtId="0" fontId="0" fillId="0" borderId="0" xfId="57" applyBorder="1" applyAlignment="1">
      <alignment horizontal="center"/>
      <protection/>
    </xf>
    <xf numFmtId="0" fontId="28" fillId="0" borderId="19" xfId="57" applyFont="1" applyBorder="1" applyAlignment="1">
      <alignment horizontal="center"/>
      <protection/>
    </xf>
    <xf numFmtId="2" fontId="28" fillId="0" borderId="19" xfId="57" applyNumberFormat="1" applyFont="1" applyBorder="1" applyAlignment="1">
      <alignment horizontal="center"/>
      <protection/>
    </xf>
    <xf numFmtId="0" fontId="0" fillId="0" borderId="24" xfId="57" applyBorder="1">
      <alignment/>
      <protection/>
    </xf>
    <xf numFmtId="2" fontId="0" fillId="0" borderId="0" xfId="57" applyNumberFormat="1">
      <alignment/>
      <protection/>
    </xf>
    <xf numFmtId="0" fontId="0" fillId="0" borderId="25" xfId="57" applyBorder="1">
      <alignment/>
      <protection/>
    </xf>
    <xf numFmtId="0" fontId="0" fillId="0" borderId="25" xfId="57" applyBorder="1" applyAlignment="1">
      <alignment horizontal="center"/>
      <protection/>
    </xf>
    <xf numFmtId="0" fontId="27" fillId="34" borderId="23" xfId="57" applyFont="1" applyFill="1" applyBorder="1" applyAlignment="1">
      <alignment horizontal="center" vertical="center"/>
      <protection/>
    </xf>
    <xf numFmtId="0" fontId="24" fillId="0" borderId="0" xfId="57" applyFont="1" applyBorder="1">
      <alignment/>
      <protection/>
    </xf>
    <xf numFmtId="0" fontId="24" fillId="0" borderId="0" xfId="57" applyFont="1" applyBorder="1" applyAlignment="1">
      <alignment horizontal="center"/>
      <protection/>
    </xf>
    <xf numFmtId="0" fontId="24" fillId="0" borderId="0" xfId="57" applyFont="1" applyBorder="1" quotePrefix="1">
      <alignment/>
      <protection/>
    </xf>
    <xf numFmtId="0" fontId="29" fillId="0" borderId="0" xfId="55" applyFont="1">
      <alignment/>
      <protection/>
    </xf>
    <xf numFmtId="0" fontId="0" fillId="0" borderId="0" xfId="55">
      <alignment/>
      <protection/>
    </xf>
    <xf numFmtId="0" fontId="30" fillId="0" borderId="0" xfId="55" applyFont="1">
      <alignment/>
      <protection/>
    </xf>
    <xf numFmtId="0" fontId="29" fillId="0" borderId="0" xfId="55" applyFont="1" applyAlignment="1">
      <alignment horizontal="left"/>
      <protection/>
    </xf>
    <xf numFmtId="0" fontId="29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2" fillId="0" borderId="0" xfId="55" applyNumberFormat="1" applyFont="1" applyAlignment="1">
      <alignment horizontal="center"/>
      <protection/>
    </xf>
    <xf numFmtId="0" fontId="22" fillId="0" borderId="0" xfId="55" applyFont="1">
      <alignment/>
      <protection/>
    </xf>
    <xf numFmtId="0" fontId="22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uitslag%20districtfinales%20bandstoten%20%20M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4"/>
      <sheetName val="distrf3"/>
      <sheetName val="distrf2"/>
      <sheetName val="SAMENVATTING"/>
      <sheetName val="Blad2"/>
      <sheetName val="databank"/>
      <sheetName val="LEDEN"/>
      <sheetName val="Blad11"/>
    </sheetNames>
    <sheetDataSet>
      <sheetData sheetId="6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75" zoomScaleNormal="75" zoomScalePageLayoutView="0" workbookViewId="0" topLeftCell="A1">
      <selection activeCell="H65" sqref="H65"/>
    </sheetView>
  </sheetViews>
  <sheetFormatPr defaultColWidth="9.140625" defaultRowHeight="12.75"/>
  <cols>
    <col min="1" max="1" width="9.57421875" style="6" customWidth="1"/>
    <col min="2" max="2" width="3.140625" style="23" customWidth="1"/>
    <col min="3" max="3" width="6.7109375" style="6" customWidth="1"/>
    <col min="4" max="4" width="15.00390625" style="6" customWidth="1"/>
    <col min="5" max="5" width="8.8515625" style="6" customWidth="1"/>
    <col min="6" max="6" width="4.57421875" style="23" customWidth="1"/>
    <col min="7" max="7" width="8.140625" style="23" hidden="1" customWidth="1"/>
    <col min="8" max="8" width="8.140625" style="23" customWidth="1"/>
    <col min="9" max="9" width="7.28125" style="23" customWidth="1"/>
    <col min="10" max="10" width="8.140625" style="23" customWidth="1"/>
    <col min="11" max="11" width="6.57421875" style="23" customWidth="1"/>
    <col min="12" max="12" width="7.421875" style="6" customWidth="1"/>
    <col min="13" max="13" width="5.7109375" style="6" customWidth="1"/>
    <col min="14" max="16384" width="9.140625" style="6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8"/>
      <c r="G2" s="8"/>
      <c r="H2" s="8"/>
      <c r="I2" s="8"/>
      <c r="J2" s="8"/>
      <c r="K2" s="8"/>
      <c r="L2" s="10" t="s">
        <v>5</v>
      </c>
      <c r="M2" s="11"/>
    </row>
    <row r="3" spans="1:13" ht="17.25" customHeight="1">
      <c r="A3" s="7" t="s">
        <v>6</v>
      </c>
      <c r="B3" s="8"/>
      <c r="C3" s="12">
        <v>41660</v>
      </c>
      <c r="D3" s="12"/>
      <c r="E3" s="13" t="s">
        <v>7</v>
      </c>
      <c r="F3" s="14" t="s">
        <v>8</v>
      </c>
      <c r="G3" s="14"/>
      <c r="H3" s="14"/>
      <c r="I3" s="14"/>
      <c r="J3" s="15" t="s">
        <v>9</v>
      </c>
      <c r="K3" s="16"/>
      <c r="L3" s="16"/>
      <c r="M3" s="17"/>
    </row>
    <row r="4" spans="1:13" ht="3.75" customHeight="1">
      <c r="A4" s="18"/>
      <c r="B4" s="19"/>
      <c r="C4" s="20"/>
      <c r="D4" s="20"/>
      <c r="E4" s="20"/>
      <c r="F4" s="19"/>
      <c r="G4" s="19"/>
      <c r="H4" s="19"/>
      <c r="I4" s="19"/>
      <c r="J4" s="19"/>
      <c r="K4" s="19"/>
      <c r="L4" s="20"/>
      <c r="M4" s="21"/>
    </row>
    <row r="5" ht="12" customHeight="1">
      <c r="B5" s="22" t="s">
        <v>10</v>
      </c>
    </row>
    <row r="6" ht="5.25" customHeight="1"/>
    <row r="7" spans="1:12" ht="12.75">
      <c r="A7" s="24" t="s">
        <v>11</v>
      </c>
      <c r="B7" s="25" t="str">
        <f>VLOOKUP(L7,'[1]LEDEN'!A:E,2,FALSE)</f>
        <v>WERBROUCK Luc</v>
      </c>
      <c r="C7" s="24"/>
      <c r="D7" s="24"/>
      <c r="E7" s="24"/>
      <c r="F7" s="26" t="s">
        <v>12</v>
      </c>
      <c r="G7" s="27" t="str">
        <f>VLOOKUP(L7,'[1]LEDEN'!A:E,3,FALSE)</f>
        <v>OS</v>
      </c>
      <c r="H7" s="28" t="str">
        <f>VLOOKUP(L7,'[1]LEDEN'!A:E,3,FALSE)</f>
        <v>OS</v>
      </c>
      <c r="I7" s="26"/>
      <c r="J7" s="26"/>
      <c r="K7" s="26"/>
      <c r="L7" s="29">
        <v>4133</v>
      </c>
    </row>
    <row r="8" ht="6" customHeight="1"/>
    <row r="9" spans="6:12" ht="12.75">
      <c r="F9" s="30" t="s">
        <v>13</v>
      </c>
      <c r="G9" s="30" t="s">
        <v>14</v>
      </c>
      <c r="H9" s="30" t="s">
        <v>15</v>
      </c>
      <c r="I9" s="30" t="s">
        <v>16</v>
      </c>
      <c r="J9" s="31" t="s">
        <v>17</v>
      </c>
      <c r="K9" s="30" t="s">
        <v>18</v>
      </c>
      <c r="L9" s="30" t="s">
        <v>19</v>
      </c>
    </row>
    <row r="10" spans="2:14" ht="15" customHeight="1">
      <c r="B10" s="32">
        <v>1</v>
      </c>
      <c r="C10" s="33" t="str">
        <f>VLOOKUP(N10,'[1]LEDEN'!A:E,2,FALSE)</f>
        <v>VANPRAET Bart</v>
      </c>
      <c r="D10" s="34"/>
      <c r="E10" s="34"/>
      <c r="F10" s="32">
        <v>0</v>
      </c>
      <c r="G10" s="32"/>
      <c r="H10" s="32">
        <v>11</v>
      </c>
      <c r="I10" s="32">
        <v>18</v>
      </c>
      <c r="J10" s="35">
        <f aca="true" t="shared" si="0" ref="J10:J15">ROUNDDOWN(H10/I10,2)</f>
        <v>0.61</v>
      </c>
      <c r="K10" s="32">
        <v>3</v>
      </c>
      <c r="L10" s="36"/>
      <c r="N10" s="6">
        <v>8883</v>
      </c>
    </row>
    <row r="11" spans="2:14" ht="15" customHeight="1">
      <c r="B11" s="32">
        <v>2</v>
      </c>
      <c r="C11" s="33" t="str">
        <f>VLOOKUP(N11,'[1]LEDEN'!A:E,2,FALSE)</f>
        <v>DE CLERCK Jean</v>
      </c>
      <c r="D11" s="34"/>
      <c r="E11" s="34"/>
      <c r="F11" s="32">
        <v>0</v>
      </c>
      <c r="G11" s="32"/>
      <c r="H11" s="32">
        <v>20</v>
      </c>
      <c r="I11" s="32">
        <v>28</v>
      </c>
      <c r="J11" s="35">
        <f t="shared" si="0"/>
        <v>0.71</v>
      </c>
      <c r="K11" s="32">
        <v>4</v>
      </c>
      <c r="L11" s="37">
        <v>3</v>
      </c>
      <c r="N11" s="6">
        <v>8669</v>
      </c>
    </row>
    <row r="12" spans="2:14" ht="15" customHeight="1">
      <c r="B12" s="32">
        <v>3</v>
      </c>
      <c r="C12" s="33" t="str">
        <f>VLOOKUP(N12,'[1]LEDEN'!A:E,2,FALSE)</f>
        <v>DELAERE Marc</v>
      </c>
      <c r="D12" s="34"/>
      <c r="E12" s="34"/>
      <c r="F12" s="32">
        <v>2</v>
      </c>
      <c r="G12" s="32"/>
      <c r="H12" s="32">
        <v>30</v>
      </c>
      <c r="I12" s="32">
        <v>13</v>
      </c>
      <c r="J12" s="35">
        <f t="shared" si="0"/>
        <v>2.3</v>
      </c>
      <c r="K12" s="32">
        <v>14</v>
      </c>
      <c r="L12" s="37"/>
      <c r="N12" s="6">
        <v>6399</v>
      </c>
    </row>
    <row r="13" spans="2:12" ht="15" customHeight="1" hidden="1">
      <c r="B13" s="32">
        <v>4</v>
      </c>
      <c r="C13" s="33" t="e">
        <f>VLOOKUP(M13,'[1]LEDEN'!A:E,2,FALSE)</f>
        <v>#N/A</v>
      </c>
      <c r="D13" s="34"/>
      <c r="E13" s="34"/>
      <c r="F13" s="32"/>
      <c r="G13" s="32"/>
      <c r="H13" s="32"/>
      <c r="I13" s="32"/>
      <c r="J13" s="35" t="e">
        <f t="shared" si="0"/>
        <v>#DIV/0!</v>
      </c>
      <c r="K13" s="32"/>
      <c r="L13" s="37"/>
    </row>
    <row r="14" spans="2:12" ht="15" customHeight="1" hidden="1">
      <c r="B14" s="32">
        <v>5</v>
      </c>
      <c r="C14" s="33" t="e">
        <f>VLOOKUP(M14,'[1]LEDEN'!A:E,2,FALSE)</f>
        <v>#N/A</v>
      </c>
      <c r="D14" s="34"/>
      <c r="E14" s="34"/>
      <c r="F14" s="32"/>
      <c r="G14" s="32"/>
      <c r="H14" s="32"/>
      <c r="I14" s="32"/>
      <c r="J14" s="35" t="e">
        <f t="shared" si="0"/>
        <v>#DIV/0!</v>
      </c>
      <c r="K14" s="32"/>
      <c r="L14" s="37"/>
    </row>
    <row r="15" spans="1:13" ht="15" customHeight="1">
      <c r="A15" s="38"/>
      <c r="B15" s="39"/>
      <c r="C15" s="38" t="s">
        <v>20</v>
      </c>
      <c r="D15" s="38"/>
      <c r="E15" s="38" t="s">
        <v>21</v>
      </c>
      <c r="F15" s="40">
        <f>SUM(F10:F14)</f>
        <v>2</v>
      </c>
      <c r="G15" s="40">
        <f>SUM(G10:G14)</f>
        <v>0</v>
      </c>
      <c r="H15" s="40">
        <f>SUM(H10:H14)</f>
        <v>61</v>
      </c>
      <c r="I15" s="40">
        <f>SUM(I10:I14)</f>
        <v>59</v>
      </c>
      <c r="J15" s="41">
        <f t="shared" si="0"/>
        <v>1.03</v>
      </c>
      <c r="K15" s="40">
        <f>MAX(K10:K14)</f>
        <v>14</v>
      </c>
      <c r="L15" s="42"/>
      <c r="M15" s="43"/>
    </row>
    <row r="16" spans="1:12" ht="8.25" customHeight="1" thickBot="1">
      <c r="A16" s="44"/>
      <c r="B16" s="45"/>
      <c r="C16" s="44"/>
      <c r="D16" s="44"/>
      <c r="E16" s="44"/>
      <c r="F16" s="45"/>
      <c r="G16" s="45"/>
      <c r="H16" s="45"/>
      <c r="I16" s="45"/>
      <c r="J16" s="45"/>
      <c r="K16" s="45"/>
      <c r="L16" s="44"/>
    </row>
    <row r="17" ht="7.5" customHeight="1"/>
    <row r="18" spans="1:12" ht="12.75">
      <c r="A18" s="24" t="s">
        <v>11</v>
      </c>
      <c r="B18" s="25" t="str">
        <f>VLOOKUP(L18,'[1]LEDEN'!A:E,2,FALSE)</f>
        <v>VANPRAET Bart</v>
      </c>
      <c r="C18" s="24"/>
      <c r="D18" s="24"/>
      <c r="E18" s="24"/>
      <c r="F18" s="26" t="s">
        <v>12</v>
      </c>
      <c r="G18" s="27" t="str">
        <f>VLOOKUP(L18,'[1]LEDEN'!A:E,3,FALSE)</f>
        <v>OS</v>
      </c>
      <c r="H18" s="27" t="str">
        <f>VLOOKUP(L18,'[1]LEDEN'!A:E,3,FALSE)</f>
        <v>OS</v>
      </c>
      <c r="I18" s="26"/>
      <c r="J18" s="26"/>
      <c r="K18" s="26"/>
      <c r="L18" s="29">
        <v>8883</v>
      </c>
    </row>
    <row r="19" ht="6" customHeight="1"/>
    <row r="20" spans="6:12" ht="12.75">
      <c r="F20" s="30" t="s">
        <v>13</v>
      </c>
      <c r="G20" s="30" t="s">
        <v>14</v>
      </c>
      <c r="H20" s="30" t="s">
        <v>15</v>
      </c>
      <c r="I20" s="30" t="s">
        <v>16</v>
      </c>
      <c r="J20" s="31" t="s">
        <v>17</v>
      </c>
      <c r="K20" s="30" t="s">
        <v>18</v>
      </c>
      <c r="L20" s="30" t="s">
        <v>19</v>
      </c>
    </row>
    <row r="21" spans="2:14" ht="15" customHeight="1">
      <c r="B21" s="32">
        <v>1</v>
      </c>
      <c r="C21" s="33" t="str">
        <f>VLOOKUP(N21,'[1]LEDEN'!A:E,2,FALSE)</f>
        <v>WERBROUCK Luc</v>
      </c>
      <c r="D21" s="34"/>
      <c r="E21" s="34"/>
      <c r="F21" s="32">
        <v>2</v>
      </c>
      <c r="G21" s="32"/>
      <c r="H21" s="32">
        <v>30</v>
      </c>
      <c r="I21" s="32">
        <v>18</v>
      </c>
      <c r="J21" s="35">
        <f>ROUNDDOWN(H21/I21,2)</f>
        <v>1.66</v>
      </c>
      <c r="K21" s="32">
        <v>4</v>
      </c>
      <c r="L21" s="36"/>
      <c r="N21" s="6">
        <v>4133</v>
      </c>
    </row>
    <row r="22" spans="2:14" ht="15" customHeight="1">
      <c r="B22" s="32">
        <v>2</v>
      </c>
      <c r="C22" s="33" t="str">
        <f>VLOOKUP(N22,'[1]LEDEN'!A:E,2,FALSE)</f>
        <v>DELAERE Marc</v>
      </c>
      <c r="D22" s="34"/>
      <c r="E22" s="34"/>
      <c r="F22" s="32">
        <v>2</v>
      </c>
      <c r="G22" s="32"/>
      <c r="H22" s="32">
        <v>30</v>
      </c>
      <c r="I22" s="32">
        <v>17</v>
      </c>
      <c r="J22" s="35">
        <f>ROUNDDOWN(H22/I22,2)</f>
        <v>1.76</v>
      </c>
      <c r="K22" s="32">
        <v>8</v>
      </c>
      <c r="L22" s="37">
        <v>2</v>
      </c>
      <c r="N22" s="6">
        <v>6399</v>
      </c>
    </row>
    <row r="23" spans="2:14" ht="15" customHeight="1">
      <c r="B23" s="32">
        <v>3</v>
      </c>
      <c r="C23" s="33" t="str">
        <f>VLOOKUP(N23,'[1]LEDEN'!A:E,2,FALSE)</f>
        <v>DE CLERCK Jean</v>
      </c>
      <c r="D23" s="34"/>
      <c r="E23" s="34"/>
      <c r="F23" s="32">
        <v>0</v>
      </c>
      <c r="G23" s="32"/>
      <c r="H23" s="32">
        <v>13</v>
      </c>
      <c r="I23" s="32">
        <v>23</v>
      </c>
      <c r="J23" s="35">
        <f>ROUNDDOWN(H23/I23,2)</f>
        <v>0.56</v>
      </c>
      <c r="K23" s="32">
        <v>4</v>
      </c>
      <c r="L23" s="37"/>
      <c r="N23" s="6">
        <v>8669</v>
      </c>
    </row>
    <row r="24" spans="1:12" ht="15" customHeight="1">
      <c r="A24" s="38"/>
      <c r="B24" s="39"/>
      <c r="C24" s="38" t="s">
        <v>22</v>
      </c>
      <c r="D24" s="38"/>
      <c r="E24" s="38" t="s">
        <v>21</v>
      </c>
      <c r="F24" s="40">
        <f>SUM(F21:F23)</f>
        <v>4</v>
      </c>
      <c r="G24" s="40">
        <f>SUM(G21:G23)</f>
        <v>0</v>
      </c>
      <c r="H24" s="40">
        <f>SUM(H21:H23)</f>
        <v>73</v>
      </c>
      <c r="I24" s="40">
        <f>SUM(I21:I23)</f>
        <v>58</v>
      </c>
      <c r="J24" s="41">
        <f>ROUNDDOWN(H24/I24,2)</f>
        <v>1.25</v>
      </c>
      <c r="K24" s="40">
        <f>MAX(K21:K23)</f>
        <v>8</v>
      </c>
      <c r="L24" s="42"/>
    </row>
    <row r="25" spans="1:12" ht="7.5" customHeight="1" thickBot="1">
      <c r="A25" s="44"/>
      <c r="B25" s="45"/>
      <c r="C25" s="44"/>
      <c r="D25" s="44"/>
      <c r="E25" s="44"/>
      <c r="F25" s="45"/>
      <c r="G25" s="45"/>
      <c r="H25" s="45"/>
      <c r="I25" s="45"/>
      <c r="J25" s="45"/>
      <c r="K25" s="45"/>
      <c r="L25" s="44"/>
    </row>
    <row r="26" ht="3.75" customHeight="1"/>
    <row r="27" spans="1:12" ht="12.75">
      <c r="A27" s="24" t="s">
        <v>11</v>
      </c>
      <c r="B27" s="25" t="str">
        <f>VLOOKUP(L27,'[1]LEDEN'!A:E,2,FALSE)</f>
        <v>DE CLERCK Jean</v>
      </c>
      <c r="C27" s="24"/>
      <c r="D27" s="24"/>
      <c r="E27" s="24"/>
      <c r="F27" s="26" t="s">
        <v>12</v>
      </c>
      <c r="G27" s="27" t="str">
        <f>VLOOKUP(L27,'[1]LEDEN'!A:E,3,FALSE)</f>
        <v>K.Br</v>
      </c>
      <c r="H27" s="27" t="str">
        <f>VLOOKUP(L27,'[1]LEDEN'!A:E,3,FALSE)</f>
        <v>K.Br</v>
      </c>
      <c r="I27" s="26"/>
      <c r="J27" s="26"/>
      <c r="K27" s="26"/>
      <c r="L27" s="29">
        <v>8669</v>
      </c>
    </row>
    <row r="28" ht="5.25" customHeight="1"/>
    <row r="29" spans="6:12" ht="12.75">
      <c r="F29" s="30" t="s">
        <v>13</v>
      </c>
      <c r="G29" s="30" t="s">
        <v>14</v>
      </c>
      <c r="H29" s="30" t="s">
        <v>15</v>
      </c>
      <c r="I29" s="30" t="s">
        <v>16</v>
      </c>
      <c r="J29" s="31" t="s">
        <v>17</v>
      </c>
      <c r="K29" s="30" t="s">
        <v>18</v>
      </c>
      <c r="L29" s="30" t="s">
        <v>19</v>
      </c>
    </row>
    <row r="30" spans="2:14" ht="15" customHeight="1">
      <c r="B30" s="32">
        <v>1</v>
      </c>
      <c r="C30" s="33" t="str">
        <f>VLOOKUP(N30,'[1]LEDEN'!A:E,2,FALSE)</f>
        <v>DELAERE Marc</v>
      </c>
      <c r="D30" s="34"/>
      <c r="E30" s="34"/>
      <c r="F30" s="32">
        <v>2</v>
      </c>
      <c r="G30" s="32"/>
      <c r="H30" s="32">
        <v>30</v>
      </c>
      <c r="I30" s="32">
        <v>15</v>
      </c>
      <c r="J30" s="35">
        <f>ROUNDDOWN(H30/I30,2)</f>
        <v>2</v>
      </c>
      <c r="K30" s="32">
        <v>7</v>
      </c>
      <c r="L30" s="36"/>
      <c r="N30" s="6">
        <v>6399</v>
      </c>
    </row>
    <row r="31" spans="2:14" ht="15" customHeight="1">
      <c r="B31" s="32">
        <v>2</v>
      </c>
      <c r="C31" s="33" t="str">
        <f>VLOOKUP(N31,'[1]LEDEN'!A:E,2,FALSE)</f>
        <v>WERBROUCK Luc</v>
      </c>
      <c r="D31" s="34"/>
      <c r="E31" s="34"/>
      <c r="F31" s="32">
        <v>2</v>
      </c>
      <c r="G31" s="32"/>
      <c r="H31" s="32">
        <v>30</v>
      </c>
      <c r="I31" s="32">
        <v>28</v>
      </c>
      <c r="J31" s="35">
        <f>ROUNDDOWN(H31/I31,2)</f>
        <v>1.07</v>
      </c>
      <c r="K31" s="32">
        <v>4</v>
      </c>
      <c r="L31" s="46">
        <v>1</v>
      </c>
      <c r="N31" s="6">
        <v>4133</v>
      </c>
    </row>
    <row r="32" spans="2:14" ht="15" customHeight="1">
      <c r="B32" s="32">
        <v>3</v>
      </c>
      <c r="C32" s="33" t="str">
        <f>VLOOKUP(N32,'[1]LEDEN'!A:E,2,FALSE)</f>
        <v>VANPRAET Bart</v>
      </c>
      <c r="D32" s="34"/>
      <c r="E32" s="34"/>
      <c r="F32" s="32">
        <v>2</v>
      </c>
      <c r="G32" s="32"/>
      <c r="H32" s="32">
        <v>30</v>
      </c>
      <c r="I32" s="32">
        <v>23</v>
      </c>
      <c r="J32" s="35">
        <f>ROUNDDOWN(H32/I32,2)</f>
        <v>1.3</v>
      </c>
      <c r="K32" s="32">
        <v>7</v>
      </c>
      <c r="L32" s="46"/>
      <c r="N32" s="6">
        <v>8883</v>
      </c>
    </row>
    <row r="33" spans="1:12" ht="15" customHeight="1">
      <c r="A33" s="38"/>
      <c r="B33" s="39"/>
      <c r="C33" s="38" t="s">
        <v>22</v>
      </c>
      <c r="D33" s="38"/>
      <c r="E33" s="38" t="s">
        <v>21</v>
      </c>
      <c r="F33" s="40">
        <f>SUM(F30:F32)</f>
        <v>6</v>
      </c>
      <c r="G33" s="40">
        <f>SUM(G30:G32)</f>
        <v>0</v>
      </c>
      <c r="H33" s="40">
        <f>SUM(H30:H32)</f>
        <v>90</v>
      </c>
      <c r="I33" s="40">
        <f>SUM(I30:I32)</f>
        <v>66</v>
      </c>
      <c r="J33" s="41">
        <f>ROUNDDOWN(H33/I33,2)</f>
        <v>1.36</v>
      </c>
      <c r="K33" s="40">
        <f>MAX(K30:K32)</f>
        <v>7</v>
      </c>
      <c r="L33" s="42"/>
    </row>
    <row r="34" spans="1:12" ht="6.75" customHeight="1" thickBot="1">
      <c r="A34" s="44"/>
      <c r="B34" s="45"/>
      <c r="C34" s="44"/>
      <c r="D34" s="44"/>
      <c r="E34" s="44"/>
      <c r="F34" s="45"/>
      <c r="G34" s="45"/>
      <c r="H34" s="45"/>
      <c r="I34" s="45"/>
      <c r="J34" s="45"/>
      <c r="K34" s="45"/>
      <c r="L34" s="44"/>
    </row>
    <row r="35" ht="6" customHeight="1"/>
    <row r="36" spans="1:12" ht="13.5" customHeight="1">
      <c r="A36" s="24" t="s">
        <v>11</v>
      </c>
      <c r="B36" s="25" t="str">
        <f>VLOOKUP(L36,'[1]LEDEN'!A:E,2,FALSE)</f>
        <v>DELAERE Marc</v>
      </c>
      <c r="C36" s="24"/>
      <c r="D36" s="24"/>
      <c r="E36" s="24"/>
      <c r="F36" s="26" t="s">
        <v>12</v>
      </c>
      <c r="G36" s="27" t="str">
        <f>VLOOKUP(L36,'[1]LEDEN'!A:E,3,FALSE)</f>
        <v>K.BiGi</v>
      </c>
      <c r="H36" s="27" t="str">
        <f>VLOOKUP(L36,'[1]LEDEN'!A:E,3,FALSE)</f>
        <v>K.BiGi</v>
      </c>
      <c r="I36" s="26"/>
      <c r="J36" s="26"/>
      <c r="K36" s="26"/>
      <c r="L36" s="29">
        <v>6399</v>
      </c>
    </row>
    <row r="37" spans="1:12" ht="5.25" customHeight="1">
      <c r="A37" s="38"/>
      <c r="B37" s="47"/>
      <c r="C37" s="38"/>
      <c r="D37" s="38"/>
      <c r="E37" s="38"/>
      <c r="F37" s="39"/>
      <c r="G37" s="48"/>
      <c r="H37" s="48"/>
      <c r="I37" s="39"/>
      <c r="J37" s="39"/>
      <c r="K37" s="39"/>
      <c r="L37" s="49"/>
    </row>
    <row r="39" spans="6:12" ht="12.75">
      <c r="F39" s="30" t="s">
        <v>13</v>
      </c>
      <c r="G39" s="30" t="s">
        <v>14</v>
      </c>
      <c r="H39" s="30" t="s">
        <v>15</v>
      </c>
      <c r="I39" s="30" t="s">
        <v>16</v>
      </c>
      <c r="J39" s="31" t="s">
        <v>17</v>
      </c>
      <c r="K39" s="30" t="s">
        <v>18</v>
      </c>
      <c r="L39" s="30" t="s">
        <v>19</v>
      </c>
    </row>
    <row r="40" spans="2:14" ht="15" customHeight="1">
      <c r="B40" s="32">
        <v>1</v>
      </c>
      <c r="C40" s="33" t="str">
        <f>VLOOKUP(N40,'[1]LEDEN'!A:E,2,FALSE)</f>
        <v>DE CLERCK Jean</v>
      </c>
      <c r="D40" s="34"/>
      <c r="E40" s="34"/>
      <c r="F40" s="32">
        <v>0</v>
      </c>
      <c r="G40" s="32"/>
      <c r="H40" s="32">
        <v>11</v>
      </c>
      <c r="I40" s="32">
        <v>15</v>
      </c>
      <c r="J40" s="35">
        <f aca="true" t="shared" si="1" ref="J40:J45">ROUNDDOWN(H40/I40,2)</f>
        <v>0.73</v>
      </c>
      <c r="K40" s="32">
        <v>3</v>
      </c>
      <c r="L40" s="36"/>
      <c r="N40" s="6">
        <v>8669</v>
      </c>
    </row>
    <row r="41" spans="2:14" ht="15" customHeight="1">
      <c r="B41" s="32">
        <v>2</v>
      </c>
      <c r="C41" s="33" t="str">
        <f>VLOOKUP(N41,'[1]LEDEN'!A:E,2,FALSE)</f>
        <v>VANPRAET Bart</v>
      </c>
      <c r="D41" s="34"/>
      <c r="E41" s="34"/>
      <c r="F41" s="32">
        <v>0</v>
      </c>
      <c r="G41" s="32"/>
      <c r="H41" s="32">
        <v>29</v>
      </c>
      <c r="I41" s="32">
        <v>17</v>
      </c>
      <c r="J41" s="35">
        <f t="shared" si="1"/>
        <v>1.7</v>
      </c>
      <c r="K41" s="32">
        <v>9</v>
      </c>
      <c r="L41" s="37">
        <v>4</v>
      </c>
      <c r="N41" s="6">
        <v>8883</v>
      </c>
    </row>
    <row r="42" spans="2:14" ht="15" customHeight="1">
      <c r="B42" s="32">
        <v>3</v>
      </c>
      <c r="C42" s="33" t="str">
        <f>VLOOKUP(N42,'[1]LEDEN'!A:E,2,FALSE)</f>
        <v>WERBROUCK Luc</v>
      </c>
      <c r="D42" s="34"/>
      <c r="E42" s="34"/>
      <c r="F42" s="32">
        <v>0</v>
      </c>
      <c r="G42" s="32"/>
      <c r="H42" s="32">
        <v>10</v>
      </c>
      <c r="I42" s="32">
        <v>13</v>
      </c>
      <c r="J42" s="35">
        <f t="shared" si="1"/>
        <v>0.76</v>
      </c>
      <c r="K42" s="32">
        <v>2</v>
      </c>
      <c r="L42" s="37"/>
      <c r="N42" s="6">
        <v>4133</v>
      </c>
    </row>
    <row r="43" spans="2:12" ht="12.75" customHeight="1" hidden="1">
      <c r="B43" s="32">
        <v>4</v>
      </c>
      <c r="C43" s="33" t="e">
        <f>VLOOKUP(M43,'[1]LEDEN'!A:E,2,FALSE)</f>
        <v>#N/A</v>
      </c>
      <c r="D43" s="34"/>
      <c r="E43" s="34"/>
      <c r="F43" s="32"/>
      <c r="G43" s="32"/>
      <c r="H43" s="32"/>
      <c r="I43" s="32"/>
      <c r="J43" s="35" t="e">
        <f t="shared" si="1"/>
        <v>#DIV/0!</v>
      </c>
      <c r="K43" s="32"/>
      <c r="L43" s="37"/>
    </row>
    <row r="44" spans="2:12" ht="12.75" customHeight="1" hidden="1">
      <c r="B44" s="32">
        <v>5</v>
      </c>
      <c r="C44" s="33" t="e">
        <f>VLOOKUP(M44,'[1]LEDEN'!A:E,2,FALSE)</f>
        <v>#N/A</v>
      </c>
      <c r="D44" s="34"/>
      <c r="E44" s="34"/>
      <c r="F44" s="32"/>
      <c r="G44" s="32"/>
      <c r="H44" s="32"/>
      <c r="I44" s="32"/>
      <c r="J44" s="35" t="e">
        <f t="shared" si="1"/>
        <v>#DIV/0!</v>
      </c>
      <c r="K44" s="32"/>
      <c r="L44" s="37"/>
    </row>
    <row r="45" spans="1:12" ht="12.75">
      <c r="A45" s="38"/>
      <c r="B45" s="39"/>
      <c r="C45" s="38" t="s">
        <v>20</v>
      </c>
      <c r="D45" s="38"/>
      <c r="E45" s="38" t="s">
        <v>21</v>
      </c>
      <c r="F45" s="40">
        <f>SUM(F40:F44)</f>
        <v>0</v>
      </c>
      <c r="G45" s="40">
        <f>SUM(G40:G44)</f>
        <v>0</v>
      </c>
      <c r="H45" s="40">
        <f>SUM(H40:H44)</f>
        <v>50</v>
      </c>
      <c r="I45" s="40">
        <f>SUM(I40:I44)</f>
        <v>45</v>
      </c>
      <c r="J45" s="41">
        <f t="shared" si="1"/>
        <v>1.11</v>
      </c>
      <c r="K45" s="40">
        <f>MAX(K40:K44)</f>
        <v>9</v>
      </c>
      <c r="L45" s="42"/>
    </row>
    <row r="46" spans="1:12" ht="7.5" customHeight="1" thickBot="1">
      <c r="A46" s="44"/>
      <c r="B46" s="45"/>
      <c r="C46" s="44"/>
      <c r="D46" s="44"/>
      <c r="E46" s="44"/>
      <c r="F46" s="45"/>
      <c r="G46" s="45"/>
      <c r="H46" s="45"/>
      <c r="I46" s="45"/>
      <c r="J46" s="45"/>
      <c r="K46" s="45"/>
      <c r="L46" s="44"/>
    </row>
    <row r="47" ht="6" customHeight="1"/>
    <row r="49" spans="2:13" ht="15">
      <c r="B49" s="50" t="s">
        <v>23</v>
      </c>
      <c r="C49" s="51"/>
      <c r="D49" s="50"/>
      <c r="E49" s="51"/>
      <c r="F49" s="51"/>
      <c r="G49" s="51"/>
      <c r="H49" s="51"/>
      <c r="I49" s="50" t="s">
        <v>24</v>
      </c>
      <c r="J49" s="50"/>
      <c r="K49" s="50"/>
      <c r="L49" s="51"/>
      <c r="M49" s="51"/>
    </row>
    <row r="50" spans="2:13" ht="15">
      <c r="B50" s="52"/>
      <c r="C50" s="51"/>
      <c r="D50" s="52"/>
      <c r="E50" s="51"/>
      <c r="F50" s="51"/>
      <c r="G50" s="51"/>
      <c r="H50" s="51"/>
      <c r="I50" s="50" t="s">
        <v>25</v>
      </c>
      <c r="J50" s="50"/>
      <c r="K50" s="50"/>
      <c r="L50" s="51"/>
      <c r="M50" s="51"/>
    </row>
    <row r="51" spans="2:13" ht="15">
      <c r="B51" s="50" t="s">
        <v>26</v>
      </c>
      <c r="C51" s="51"/>
      <c r="D51" s="52"/>
      <c r="E51" s="53">
        <v>8869</v>
      </c>
      <c r="F51" s="51"/>
      <c r="G51" s="51"/>
      <c r="H51" s="51"/>
      <c r="I51" s="51"/>
      <c r="J51" s="51"/>
      <c r="K51" s="51"/>
      <c r="L51" s="51"/>
      <c r="M51" s="51"/>
    </row>
    <row r="52" spans="2:13" ht="15">
      <c r="B52" s="54" t="s">
        <v>27</v>
      </c>
      <c r="C52" s="55"/>
      <c r="D52" s="56"/>
      <c r="E52" s="51"/>
      <c r="F52" s="51"/>
      <c r="G52" s="51"/>
      <c r="H52" s="51"/>
      <c r="I52" s="51"/>
      <c r="J52" s="51"/>
      <c r="K52" s="51"/>
      <c r="L52" s="51"/>
      <c r="M52" s="51"/>
    </row>
    <row r="53" spans="2:13" ht="12.75">
      <c r="B53" s="57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2:13" ht="12.75">
      <c r="B54" s="57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2:13" ht="15.75">
      <c r="B55" s="57"/>
      <c r="C55" s="58">
        <v>41660</v>
      </c>
      <c r="D55" s="58"/>
      <c r="E55" s="51"/>
      <c r="F55" s="51"/>
      <c r="G55" s="51"/>
      <c r="H55" s="51"/>
      <c r="I55" s="59" t="s">
        <v>28</v>
      </c>
      <c r="J55" s="60" t="s">
        <v>29</v>
      </c>
      <c r="K55" s="60"/>
      <c r="L55" s="60"/>
      <c r="M55" s="60"/>
    </row>
  </sheetData>
  <sheetProtection/>
  <mergeCells count="10">
    <mergeCell ref="L41:L44"/>
    <mergeCell ref="B52:D52"/>
    <mergeCell ref="C55:D55"/>
    <mergeCell ref="J55:M55"/>
    <mergeCell ref="C3:D3"/>
    <mergeCell ref="F3:I3"/>
    <mergeCell ref="K3:M3"/>
    <mergeCell ref="L11:L14"/>
    <mergeCell ref="L22:L23"/>
    <mergeCell ref="L31:L32"/>
  </mergeCells>
  <printOptions/>
  <pageMargins left="0.3937007874015748" right="0" top="0.65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2014-01-23T05:50:32Z</dcterms:created>
  <dcterms:modified xsi:type="dcterms:W3CDTF">2014-01-23T05:52:05Z</dcterms:modified>
  <cp:category/>
  <cp:version/>
  <cp:contentType/>
  <cp:contentStatus/>
</cp:coreProperties>
</file>