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<sst xmlns="http://schemas.openxmlformats.org/spreadsheetml/2006/main" count="61" uniqueCount="33">
  <si>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</si>
  <si>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</si>
  <si>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</si>
  <si>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</si>
  <si>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VRIJSPEL</t>
  </si>
  <si>
    <t xml:space="preserve">        KLEIN</t>
  </si>
  <si>
    <t>datum:</t>
  </si>
  <si>
    <t>10-17/10/2012</t>
  </si>
  <si>
    <t>Lokaal:</t>
  </si>
  <si>
    <t>K.Br &amp; BC 't OSKE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</si>
  <si>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</si>
  <si>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</si>
  <si>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</si>
  <si>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</si>
  <si>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</si>
  <si>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</si>
  <si>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</si>
  <si>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</si>
  <si>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</si>
  <si>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</si>
  <si>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</si>
  <si>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</si>
  <si>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</si>
  <si>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HNS</t>
  </si>
  <si>
    <t>PROM EXC Kl</t>
  </si>
  <si>
    <t>MG</t>
  </si>
  <si>
    <t xml:space="preserve">GEW. FINALE : </t>
  </si>
  <si>
    <t>DISTRICT BRUGGE - ZEEKUST</t>
  </si>
  <si>
    <t>08/09.12.12</t>
  </si>
  <si>
    <t>HAEGHEBAERT Eric</t>
  </si>
  <si>
    <t>B.C. 't OSKE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</si>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</sst>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3" borderId="10" xfId="57" applyFont="1" applyFill="1" applyBorder="1" applyAlignment="1">
      <alignment vertical="center"/>
      <protection/>
    </xf>
    <xf numFmtId="0" fontId="2" fillId="33" borderId="11" xfId="57" applyFill="1" applyBorder="1" applyAlignment="1">
      <alignment horizontal="center" vertical="center"/>
      <protection/>
    </xf>
    <xf numFmtId="0" fontId="2" fillId="33" borderId="11" xfId="57" applyFill="1" applyBorder="1" applyAlignment="1">
      <alignment vertical="center"/>
      <protection/>
    </xf>
    <xf numFmtId="0" fontId="4" fillId="33" borderId="11" xfId="57" applyFont="1" applyFill="1" applyBorder="1" applyAlignment="1">
      <alignment vertical="center"/>
      <protection/>
    </xf>
    <xf numFmtId="0" fontId="3" fillId="33" borderId="12" xfId="57" applyFont="1" applyFill="1" applyBorder="1" applyAlignment="1">
      <alignment horizontal="right" vertical="center"/>
      <protection/>
    </xf>
    <xf numFmtId="0" fontId="2" fillId="0" borderId="0" xfId="57">
      <alignment/>
      <protection/>
    </xf>
    <xf numFmtId="0" fontId="2" fillId="33" borderId="13" xfId="57" applyFill="1" applyBorder="1" applyAlignment="1">
      <alignment vertical="center"/>
      <protection/>
    </xf>
    <xf numFmtId="0" fontId="2" fillId="33" borderId="0" xfId="57" applyFill="1" applyBorder="1" applyAlignment="1">
      <alignment horizontal="center" vertical="center"/>
      <protection/>
    </xf>
    <xf numFmtId="0" fontId="2" fillId="33" borderId="0" xfId="57" applyFill="1" applyBorder="1" applyAlignment="1">
      <alignment vertical="center"/>
      <protection/>
    </xf>
    <xf numFmtId="0" fontId="5" fillId="33" borderId="0" xfId="57" applyFont="1" applyFill="1" applyBorder="1" applyAlignment="1">
      <alignment vertical="center"/>
      <protection/>
    </xf>
    <xf numFmtId="0" fontId="2" fillId="33" borderId="14" xfId="57" applyFill="1" applyBorder="1" applyAlignment="1">
      <alignment vertical="center"/>
      <protection/>
    </xf>
    <xf numFmtId="0" fontId="2" fillId="33" borderId="0" xfId="57" applyFill="1" applyBorder="1" applyAlignment="1">
      <alignment horizontal="left" vertical="center"/>
      <protection/>
    </xf>
    <xf numFmtId="0" fontId="2" fillId="33" borderId="0" xfId="57" applyFont="1" applyFill="1" applyBorder="1" applyAlignment="1">
      <alignment horizontal="right" vertical="center"/>
      <protection/>
    </xf>
    <xf numFmtId="0" fontId="2" fillId="33" borderId="15" xfId="57" applyFill="1" applyBorder="1" applyAlignment="1">
      <alignment vertical="center"/>
      <protection/>
    </xf>
    <xf numFmtId="0" fontId="2" fillId="33" borderId="16" xfId="57" applyFill="1" applyBorder="1" applyAlignment="1">
      <alignment horizontal="center" vertical="center"/>
      <protection/>
    </xf>
    <xf numFmtId="0" fontId="2" fillId="33" borderId="16" xfId="57" applyFill="1" applyBorder="1" applyAlignment="1">
      <alignment vertical="center"/>
      <protection/>
    </xf>
    <xf numFmtId="0" fontId="2" fillId="33" borderId="17" xfId="57" applyFill="1" applyBorder="1" applyAlignment="1">
      <alignment vertical="center"/>
      <protection/>
    </xf>
    <xf numFmtId="0" fontId="8" fillId="0" borderId="0" xfId="57" applyFont="1">
      <alignment/>
      <protection/>
    </xf>
    <xf numFmtId="0" fontId="2" fillId="0" borderId="0" xfId="57" applyAlignment="1">
      <alignment horizontal="center"/>
      <protection/>
    </xf>
    <xf numFmtId="0" fontId="2" fillId="0" borderId="18" xfId="57" applyBorder="1">
      <alignment/>
      <protection/>
    </xf>
    <xf numFmtId="0" fontId="9" fillId="0" borderId="18" xfId="57" applyFont="1" applyBorder="1">
      <alignment/>
      <protection/>
    </xf>
    <xf numFmtId="0" fontId="9" fillId="0" borderId="18" xfId="57" applyFont="1" applyBorder="1" applyAlignment="1">
      <alignment horizontal="left"/>
      <protection/>
    </xf>
    <xf numFmtId="0" fontId="9" fillId="0" borderId="18" xfId="57" applyFont="1" applyBorder="1" quotePrefix="1">
      <alignment/>
      <protection/>
    </xf>
    <xf numFmtId="0" fontId="10" fillId="33" borderId="19" xfId="57" applyFont="1" applyFill="1" applyBorder="1">
      <alignment/>
      <protection/>
    </xf>
    <xf numFmtId="0" fontId="10" fillId="33" borderId="19" xfId="57" applyFont="1" applyFill="1" applyBorder="1" applyAlignment="1">
      <alignment horizontal="center"/>
      <protection/>
    </xf>
    <xf numFmtId="2" fontId="10" fillId="33" borderId="19" xfId="57" applyNumberFormat="1" applyFont="1" applyFill="1" applyBorder="1" applyAlignment="1">
      <alignment horizontal="center"/>
      <protection/>
    </xf>
    <xf numFmtId="0" fontId="10" fillId="33" borderId="19" xfId="57" applyFont="1" applyFill="1" applyBorder="1" applyAlignment="1">
      <alignment horizontal="left"/>
      <protection/>
    </xf>
    <xf numFmtId="0" fontId="11" fillId="33" borderId="19" xfId="57" applyFont="1" applyFill="1" applyBorder="1" applyAlignment="1">
      <alignment horizontal="center"/>
      <protection/>
    </xf>
    <xf numFmtId="0" fontId="2" fillId="0" borderId="19" xfId="57" applyBorder="1" applyAlignment="1">
      <alignment horizontal="center"/>
      <protection/>
    </xf>
    <xf numFmtId="0" fontId="2" fillId="0" borderId="20" xfId="57" applyBorder="1">
      <alignment/>
      <protection/>
    </xf>
    <xf numFmtId="0" fontId="2" fillId="0" borderId="21" xfId="57" applyBorder="1">
      <alignment/>
      <protection/>
    </xf>
    <xf numFmtId="2" fontId="2" fillId="0" borderId="19" xfId="57" applyNumberFormat="1" applyBorder="1" applyAlignment="1">
      <alignment horizontal="center"/>
      <protection/>
    </xf>
    <xf numFmtId="0" fontId="2" fillId="0" borderId="22" xfId="57" applyBorder="1">
      <alignment/>
      <protection/>
    </xf>
    <xf numFmtId="0" fontId="2" fillId="0" borderId="0" xfId="57" applyBorder="1">
      <alignment/>
      <protection/>
    </xf>
    <xf numFmtId="0" fontId="2" fillId="0" borderId="0" xfId="57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7" fillId="0" borderId="19" xfId="57" applyFont="1" applyBorder="1" applyAlignment="1">
      <alignment horizontal="center"/>
      <protection/>
    </xf>
    <xf numFmtId="2" fontId="7" fillId="0" borderId="19" xfId="57" applyNumberFormat="1" applyFont="1" applyBorder="1" applyAlignment="1">
      <alignment horizontal="center"/>
      <protection/>
    </xf>
    <xf numFmtId="0" fontId="2" fillId="0" borderId="23" xfId="57" applyBorder="1">
      <alignment/>
      <protection/>
    </xf>
    <xf numFmtId="2" fontId="2" fillId="0" borderId="0" xfId="57" applyNumberFormat="1">
      <alignment/>
      <protection/>
    </xf>
    <xf numFmtId="0" fontId="2" fillId="0" borderId="24" xfId="57" applyBorder="1">
      <alignment/>
      <protection/>
    </xf>
    <xf numFmtId="0" fontId="2" fillId="0" borderId="24" xfId="57" applyBorder="1" applyAlignment="1">
      <alignment horizontal="center"/>
      <protection/>
    </xf>
    <xf numFmtId="0" fontId="47" fillId="0" borderId="18" xfId="57" applyFont="1" applyBorder="1">
      <alignment/>
      <protection/>
    </xf>
    <xf numFmtId="0" fontId="7" fillId="0" borderId="0" xfId="57" applyFont="1" applyBorder="1">
      <alignment/>
      <protection/>
    </xf>
    <xf numFmtId="0" fontId="2" fillId="0" borderId="18" xfId="57" applyBorder="1" applyAlignment="1">
      <alignment horizontal="center"/>
      <protection/>
    </xf>
    <xf numFmtId="0" fontId="9" fillId="0" borderId="18" xfId="57" applyFont="1" applyBorder="1" applyAlignment="1">
      <alignment horizontal="center"/>
      <protection/>
    </xf>
    <xf numFmtId="0" fontId="2" fillId="0" borderId="24" xfId="57" applyFont="1" applyBorder="1">
      <alignment/>
      <protection/>
    </xf>
    <xf numFmtId="0" fontId="13" fillId="0" borderId="0" xfId="55" applyFont="1">
      <alignment/>
      <protection/>
    </xf>
    <xf numFmtId="0" fontId="2" fillId="0" borderId="0" xfId="55">
      <alignment/>
      <protection/>
    </xf>
    <xf numFmtId="0" fontId="14" fillId="0" borderId="0" xfId="55" applyFont="1">
      <alignment/>
      <protection/>
    </xf>
    <xf numFmtId="0" fontId="13" fillId="0" borderId="0" xfId="55" applyFont="1" applyAlignment="1">
      <alignment horizontal="left"/>
      <protection/>
    </xf>
    <xf numFmtId="0" fontId="2" fillId="0" borderId="0" xfId="55" applyAlignment="1">
      <alignment/>
      <protection/>
    </xf>
    <xf numFmtId="0" fontId="2" fillId="0" borderId="0" xfId="55" applyAlignment="1">
      <alignment horizontal="center"/>
      <protection/>
    </xf>
    <xf numFmtId="14" fontId="13" fillId="0" borderId="0" xfId="55" applyNumberFormat="1" applyFont="1">
      <alignment/>
      <protection/>
    </xf>
    <xf numFmtId="0" fontId="12" fillId="0" borderId="25" xfId="57" applyFont="1" applyBorder="1" applyAlignment="1">
      <alignment horizontal="center" vertical="center"/>
      <protection/>
    </xf>
    <xf numFmtId="15" fontId="5" fillId="33" borderId="0" xfId="57" applyNumberFormat="1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left" vertical="center"/>
      <protection/>
    </xf>
    <xf numFmtId="0" fontId="7" fillId="33" borderId="0" xfId="57" applyFont="1" applyFill="1" applyBorder="1" applyAlignment="1">
      <alignment horizontal="left" vertical="center"/>
      <protection/>
    </xf>
    <xf numFmtId="0" fontId="7" fillId="33" borderId="14" xfId="57" applyFont="1" applyFill="1" applyBorder="1" applyAlignment="1">
      <alignment horizontal="left" vertical="center"/>
      <protection/>
    </xf>
    <xf numFmtId="0" fontId="12" fillId="34" borderId="25" xfId="57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3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2_13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6">
          <cell r="A146">
            <v>9296</v>
          </cell>
          <cell r="B146" t="str">
            <v>BORREMANS Edouard</v>
          </cell>
          <cell r="C146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PageLayoutView="0" workbookViewId="0" topLeftCell="A1">
      <selection activeCell="B52" sqref="B52"/>
    </sheetView>
  </sheetViews>
  <sheetFormatPr defaultColWidth="9.140625" defaultRowHeight="15"/>
  <cols>
    <col min="1" max="1" width="9.57421875" style="6" customWidth="1"/>
    <col min="2" max="2" width="3.140625" style="19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56" t="s">
        <v>7</v>
      </c>
      <c r="D3" s="56"/>
      <c r="E3" s="12" t="s">
        <v>8</v>
      </c>
      <c r="F3" s="57" t="s">
        <v>9</v>
      </c>
      <c r="G3" s="57"/>
      <c r="H3" s="57"/>
      <c r="I3" s="57"/>
      <c r="J3" s="13" t="s">
        <v>10</v>
      </c>
      <c r="K3" s="58" t="s">
        <v>11</v>
      </c>
      <c r="L3" s="58"/>
      <c r="M3" s="59"/>
    </row>
    <row r="4" spans="1:13" ht="3.75" customHeight="1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</row>
    <row r="5" ht="11.25" customHeight="1">
      <c r="B5" s="18" t="s">
        <v>12</v>
      </c>
    </row>
    <row r="6" ht="5.25" customHeight="1"/>
    <row r="7" spans="1:12" ht="12.75">
      <c r="A7" s="20" t="s">
        <v>13</v>
      </c>
      <c r="B7" s="21" t="str">
        <f>VLOOKUP(L7,'[1]LEDEN'!A:E,2,FALSE)</f>
        <v>VANHEE Frans</v>
      </c>
      <c r="C7" s="20"/>
      <c r="D7" s="20"/>
      <c r="E7" s="20"/>
      <c r="F7" s="20" t="s">
        <v>14</v>
      </c>
      <c r="G7" s="22" t="str">
        <f>VLOOKUP(L7,'[1]LEDEN'!A:E,3,FALSE)</f>
        <v>K.BiGi</v>
      </c>
      <c r="H7" s="22"/>
      <c r="I7" s="20"/>
      <c r="J7" s="20"/>
      <c r="K7" s="20"/>
      <c r="L7" s="23">
        <v>4126</v>
      </c>
    </row>
    <row r="8" ht="6" customHeight="1"/>
    <row r="9" spans="6:12" ht="12.75">
      <c r="F9" s="24" t="s">
        <v>15</v>
      </c>
      <c r="G9" s="25" t="s">
        <v>16</v>
      </c>
      <c r="H9" s="26">
        <v>2.3</v>
      </c>
      <c r="I9" s="27" t="s">
        <v>17</v>
      </c>
      <c r="J9" s="28" t="s">
        <v>18</v>
      </c>
      <c r="K9" s="25" t="s">
        <v>19</v>
      </c>
      <c r="L9" s="25" t="s">
        <v>20</v>
      </c>
    </row>
    <row r="10" spans="2:14" ht="15" customHeight="1">
      <c r="B10" s="29">
        <v>1</v>
      </c>
      <c r="C10" s="30" t="str">
        <f>VLOOKUP(N10,'[1]LEDEN'!A:E,2,FALSE)</f>
        <v>THOMAS Peter</v>
      </c>
      <c r="D10" s="31"/>
      <c r="E10" s="31"/>
      <c r="F10" s="29">
        <v>0</v>
      </c>
      <c r="G10" s="29"/>
      <c r="H10" s="29">
        <v>60</v>
      </c>
      <c r="I10" s="29">
        <v>10</v>
      </c>
      <c r="J10" s="32">
        <f aca="true" t="shared" si="0" ref="J10:J16">ROUNDDOWN(H10/I10,2)</f>
        <v>6</v>
      </c>
      <c r="K10" s="29">
        <v>16</v>
      </c>
      <c r="L10" s="33"/>
      <c r="N10" s="6">
        <v>4267</v>
      </c>
    </row>
    <row r="11" spans="2:14" ht="15" customHeight="1">
      <c r="B11" s="29">
        <v>2</v>
      </c>
      <c r="C11" s="30" t="str">
        <f>VLOOKUP(N11,'[1]LEDEN'!A:E,2,FALSE)</f>
        <v>HAEGHEBAERT Eric</v>
      </c>
      <c r="D11" s="31"/>
      <c r="E11" s="31"/>
      <c r="F11" s="29">
        <v>0</v>
      </c>
      <c r="G11" s="29"/>
      <c r="H11" s="29">
        <v>91</v>
      </c>
      <c r="I11" s="29">
        <v>26</v>
      </c>
      <c r="J11" s="32">
        <f t="shared" si="0"/>
        <v>3.5</v>
      </c>
      <c r="K11" s="29">
        <v>16</v>
      </c>
      <c r="L11" s="55">
        <v>4</v>
      </c>
      <c r="N11" s="6">
        <v>4122</v>
      </c>
    </row>
    <row r="12" spans="2:14" ht="15" customHeight="1">
      <c r="B12" s="29">
        <v>3</v>
      </c>
      <c r="C12" s="30" t="str">
        <f>VLOOKUP(N12,'[1]LEDEN'!A:E,2,FALSE)</f>
        <v>LAMMENS Wilfried</v>
      </c>
      <c r="D12" s="31"/>
      <c r="E12" s="31"/>
      <c r="F12" s="29">
        <v>2</v>
      </c>
      <c r="G12" s="29"/>
      <c r="H12" s="29">
        <v>160</v>
      </c>
      <c r="I12" s="29">
        <v>25</v>
      </c>
      <c r="J12" s="32">
        <f t="shared" si="0"/>
        <v>6.4</v>
      </c>
      <c r="K12" s="29">
        <v>35</v>
      </c>
      <c r="L12" s="55"/>
      <c r="N12" s="6">
        <v>8046</v>
      </c>
    </row>
    <row r="13" spans="2:14" ht="15" customHeight="1">
      <c r="B13" s="29">
        <v>4</v>
      </c>
      <c r="C13" s="30" t="str">
        <f>VLOOKUP(N13,'[1]LEDEN'!A:E,2,FALSE)</f>
        <v>THOMAS Peter</v>
      </c>
      <c r="D13" s="31"/>
      <c r="E13" s="31"/>
      <c r="F13" s="29">
        <v>0</v>
      </c>
      <c r="G13" s="29"/>
      <c r="H13" s="29">
        <v>45</v>
      </c>
      <c r="I13" s="29">
        <v>8</v>
      </c>
      <c r="J13" s="32">
        <f t="shared" si="0"/>
        <v>5.62</v>
      </c>
      <c r="K13" s="29">
        <v>16</v>
      </c>
      <c r="L13" s="55"/>
      <c r="N13" s="6">
        <v>4267</v>
      </c>
    </row>
    <row r="14" spans="2:12" ht="15" customHeight="1" hidden="1">
      <c r="B14" s="29">
        <v>4</v>
      </c>
      <c r="C14" s="30" t="e">
        <f>VLOOKUP(N14,'[1]LEDEN'!A:E,2,FALSE)</f>
        <v>#N/A</v>
      </c>
      <c r="D14" s="31"/>
      <c r="E14" s="31"/>
      <c r="F14" s="29"/>
      <c r="G14" s="29"/>
      <c r="H14" s="29">
        <f>G14/8*7</f>
        <v>0</v>
      </c>
      <c r="I14" s="29"/>
      <c r="J14" s="32" t="e">
        <f t="shared" si="0"/>
        <v>#DIV/0!</v>
      </c>
      <c r="K14" s="29"/>
      <c r="L14" s="55"/>
    </row>
    <row r="15" spans="2:12" ht="15" customHeight="1" hidden="1">
      <c r="B15" s="29">
        <v>5</v>
      </c>
      <c r="C15" s="30" t="e">
        <f>VLOOKUP(N15,'[1]LEDEN'!A:E,2,FALSE)</f>
        <v>#N/A</v>
      </c>
      <c r="D15" s="31"/>
      <c r="E15" s="31"/>
      <c r="F15" s="29"/>
      <c r="G15" s="29"/>
      <c r="H15" s="29">
        <f>G15/8*7</f>
        <v>0</v>
      </c>
      <c r="I15" s="29"/>
      <c r="J15" s="32" t="e">
        <f t="shared" si="0"/>
        <v>#DIV/0!</v>
      </c>
      <c r="K15" s="29"/>
      <c r="L15" s="55"/>
    </row>
    <row r="16" spans="1:13" ht="15" customHeight="1">
      <c r="A16" s="34"/>
      <c r="B16" s="35"/>
      <c r="C16" s="36" t="s">
        <v>21</v>
      </c>
      <c r="D16" s="34"/>
      <c r="E16" s="34" t="s">
        <v>22</v>
      </c>
      <c r="F16" s="37">
        <f>SUM(F10:F15)</f>
        <v>2</v>
      </c>
      <c r="G16" s="37">
        <f>SUM(G10:G15)</f>
        <v>0</v>
      </c>
      <c r="H16" s="37">
        <f>SUM(H10:H15)</f>
        <v>356</v>
      </c>
      <c r="I16" s="37">
        <f>SUM(I10:I15)</f>
        <v>69</v>
      </c>
      <c r="J16" s="38">
        <f t="shared" si="0"/>
        <v>5.15</v>
      </c>
      <c r="K16" s="37">
        <f>MAX(K10:K15)</f>
        <v>35</v>
      </c>
      <c r="L16" s="39"/>
      <c r="M16" s="40"/>
    </row>
    <row r="17" spans="1:12" ht="8.25" customHeight="1" thickBot="1">
      <c r="A17" s="41"/>
      <c r="B17" s="42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ht="7.5" customHeight="1"/>
    <row r="19" spans="1:12" ht="12.75">
      <c r="A19" s="20" t="s">
        <v>13</v>
      </c>
      <c r="B19" s="21" t="str">
        <f>VLOOKUP(L19,'[1]LEDEN'!A:E,2,FALSE)</f>
        <v>THOMAS Peter</v>
      </c>
      <c r="C19" s="20"/>
      <c r="D19" s="20"/>
      <c r="E19" s="43" t="s">
        <v>23</v>
      </c>
      <c r="F19" s="20" t="s">
        <v>14</v>
      </c>
      <c r="G19" s="22" t="str">
        <f>VLOOKUP(L19,'[1]LEDEN'!A:E,3,FALSE)</f>
        <v>K.Br</v>
      </c>
      <c r="H19" s="22"/>
      <c r="I19" s="20"/>
      <c r="J19" s="20"/>
      <c r="K19" s="20"/>
      <c r="L19" s="23">
        <v>4267</v>
      </c>
    </row>
    <row r="20" ht="6" customHeight="1"/>
    <row r="21" spans="6:12" ht="12.75">
      <c r="F21" s="24" t="s">
        <v>15</v>
      </c>
      <c r="G21" s="25" t="s">
        <v>16</v>
      </c>
      <c r="H21" s="26">
        <v>2.3</v>
      </c>
      <c r="I21" s="27" t="s">
        <v>17</v>
      </c>
      <c r="J21" s="28" t="s">
        <v>18</v>
      </c>
      <c r="K21" s="25" t="s">
        <v>19</v>
      </c>
      <c r="L21" s="25" t="s">
        <v>20</v>
      </c>
    </row>
    <row r="22" spans="2:14" ht="12.75">
      <c r="B22" s="29">
        <v>1</v>
      </c>
      <c r="C22" s="30" t="str">
        <f>VLOOKUP(N22,'[1]LEDEN'!A:E,2,FALSE)</f>
        <v>VANHEE Frans</v>
      </c>
      <c r="D22" s="31"/>
      <c r="E22" s="31"/>
      <c r="F22" s="29">
        <v>2</v>
      </c>
      <c r="G22" s="29"/>
      <c r="H22" s="29">
        <v>160</v>
      </c>
      <c r="I22" s="29">
        <v>10</v>
      </c>
      <c r="J22" s="32">
        <f aca="true" t="shared" si="1" ref="J22:J28">ROUNDDOWN(H22/I22,2)</f>
        <v>16</v>
      </c>
      <c r="K22" s="29">
        <v>63</v>
      </c>
      <c r="L22" s="33"/>
      <c r="N22" s="6">
        <v>4126</v>
      </c>
    </row>
    <row r="23" spans="2:14" ht="12.75">
      <c r="B23" s="29">
        <v>2</v>
      </c>
      <c r="C23" s="30" t="str">
        <f>VLOOKUP(N23,'[1]LEDEN'!A:E,2,FALSE)</f>
        <v>LAMMENS Wilfried</v>
      </c>
      <c r="D23" s="31"/>
      <c r="E23" s="31"/>
      <c r="F23" s="29">
        <v>2</v>
      </c>
      <c r="G23" s="29"/>
      <c r="H23" s="29">
        <v>160</v>
      </c>
      <c r="I23" s="29">
        <v>6</v>
      </c>
      <c r="J23" s="32">
        <f t="shared" si="1"/>
        <v>26.66</v>
      </c>
      <c r="K23" s="29">
        <v>108</v>
      </c>
      <c r="L23" s="60">
        <v>1</v>
      </c>
      <c r="N23" s="6">
        <v>8046</v>
      </c>
    </row>
    <row r="24" spans="2:14" ht="12.75" customHeight="1">
      <c r="B24" s="29">
        <v>3</v>
      </c>
      <c r="C24" s="30" t="str">
        <f>VLOOKUP(N24,'[1]LEDEN'!A:E,2,FALSE)</f>
        <v>HAEGHEBAERT Eric</v>
      </c>
      <c r="D24" s="31"/>
      <c r="E24" s="31"/>
      <c r="F24" s="29">
        <v>2</v>
      </c>
      <c r="G24" s="29"/>
      <c r="H24" s="29">
        <v>160</v>
      </c>
      <c r="I24" s="29">
        <v>7</v>
      </c>
      <c r="J24" s="32">
        <f t="shared" si="1"/>
        <v>22.85</v>
      </c>
      <c r="K24" s="29">
        <v>102</v>
      </c>
      <c r="L24" s="60"/>
      <c r="N24" s="6">
        <v>4122</v>
      </c>
    </row>
    <row r="25" spans="2:14" ht="12.75" customHeight="1">
      <c r="B25" s="29">
        <v>4</v>
      </c>
      <c r="C25" s="30" t="str">
        <f>VLOOKUP(N25,'[1]LEDEN'!A:E,2,FALSE)</f>
        <v>VANHEE Frans</v>
      </c>
      <c r="D25" s="31"/>
      <c r="E25" s="31"/>
      <c r="F25" s="29">
        <v>2</v>
      </c>
      <c r="G25" s="29"/>
      <c r="H25" s="29">
        <v>160</v>
      </c>
      <c r="I25" s="29">
        <v>8</v>
      </c>
      <c r="J25" s="32">
        <f t="shared" si="1"/>
        <v>20</v>
      </c>
      <c r="K25" s="29">
        <v>107</v>
      </c>
      <c r="L25" s="60"/>
      <c r="N25" s="6">
        <v>4126</v>
      </c>
    </row>
    <row r="26" spans="2:12" ht="12.75" customHeight="1" hidden="1">
      <c r="B26" s="29"/>
      <c r="C26" s="30" t="e">
        <f>VLOOKUP(N26,'[1]LEDEN'!A:E,2,FALSE)</f>
        <v>#N/A</v>
      </c>
      <c r="D26" s="31"/>
      <c r="E26" s="31"/>
      <c r="F26" s="29"/>
      <c r="G26" s="29"/>
      <c r="H26" s="29">
        <f>G26/8*7</f>
        <v>0</v>
      </c>
      <c r="I26" s="29"/>
      <c r="J26" s="32" t="e">
        <f t="shared" si="1"/>
        <v>#DIV/0!</v>
      </c>
      <c r="K26" s="29"/>
      <c r="L26" s="60"/>
    </row>
    <row r="27" spans="2:12" ht="12.75" customHeight="1" hidden="1">
      <c r="B27" s="29"/>
      <c r="C27" s="30" t="e">
        <f>VLOOKUP(N27,'[1]LEDEN'!A:E,2,FALSE)</f>
        <v>#N/A</v>
      </c>
      <c r="D27" s="31"/>
      <c r="E27" s="31"/>
      <c r="F27" s="29"/>
      <c r="G27" s="29"/>
      <c r="H27" s="29">
        <f>G27/8*7</f>
        <v>0</v>
      </c>
      <c r="I27" s="29"/>
      <c r="J27" s="32" t="e">
        <f t="shared" si="1"/>
        <v>#DIV/0!</v>
      </c>
      <c r="K27" s="29"/>
      <c r="L27" s="60"/>
    </row>
    <row r="28" spans="1:12" ht="12.75">
      <c r="A28" s="34"/>
      <c r="B28" s="35"/>
      <c r="C28" s="44" t="s">
        <v>24</v>
      </c>
      <c r="D28" s="34"/>
      <c r="E28" s="34" t="s">
        <v>22</v>
      </c>
      <c r="F28" s="37">
        <f>SUM(F22:F27)</f>
        <v>8</v>
      </c>
      <c r="G28" s="37">
        <f>SUM(G22:G27)</f>
        <v>0</v>
      </c>
      <c r="H28" s="37">
        <f>SUM(H22:H27)</f>
        <v>640</v>
      </c>
      <c r="I28" s="37">
        <f>SUM(I22:I27)</f>
        <v>31</v>
      </c>
      <c r="J28" s="38">
        <f t="shared" si="1"/>
        <v>20.64</v>
      </c>
      <c r="K28" s="37">
        <f>MAX(K22:K27)</f>
        <v>108</v>
      </c>
      <c r="L28" s="39"/>
    </row>
    <row r="29" spans="1:12" ht="7.5" customHeight="1" thickBot="1">
      <c r="A29" s="41"/>
      <c r="B29" s="42"/>
      <c r="C29" s="41"/>
      <c r="D29" s="41"/>
      <c r="E29" s="41"/>
      <c r="F29" s="42"/>
      <c r="G29" s="42"/>
      <c r="H29" s="42"/>
      <c r="I29" s="42"/>
      <c r="J29" s="42"/>
      <c r="K29" s="42"/>
      <c r="L29" s="41"/>
    </row>
    <row r="30" spans="6:11" ht="3.75" customHeight="1">
      <c r="F30" s="19"/>
      <c r="G30" s="19"/>
      <c r="H30" s="19"/>
      <c r="I30" s="19"/>
      <c r="J30" s="19"/>
      <c r="K30" s="19"/>
    </row>
    <row r="31" spans="1:12" ht="12.75">
      <c r="A31" s="20" t="s">
        <v>13</v>
      </c>
      <c r="B31" s="21" t="str">
        <f>VLOOKUP(L31,'[1]LEDEN'!A:E,2,FALSE)</f>
        <v>HAEGHEBAERT Eric</v>
      </c>
      <c r="C31" s="20"/>
      <c r="D31" s="20"/>
      <c r="E31" s="20"/>
      <c r="F31" s="45" t="s">
        <v>14</v>
      </c>
      <c r="G31" s="46" t="str">
        <f>VLOOKUP(L31,'[1]LEDEN'!A:E,3,FALSE)</f>
        <v>OS</v>
      </c>
      <c r="H31" s="46"/>
      <c r="I31" s="45"/>
      <c r="J31" s="45"/>
      <c r="K31" s="45"/>
      <c r="L31" s="23">
        <v>4122</v>
      </c>
    </row>
    <row r="32" spans="6:11" ht="7.5" customHeight="1">
      <c r="F32" s="19"/>
      <c r="G32" s="19"/>
      <c r="H32" s="19"/>
      <c r="I32" s="19"/>
      <c r="J32" s="19"/>
      <c r="K32" s="19"/>
    </row>
    <row r="33" spans="6:12" ht="12.75">
      <c r="F33" s="25" t="s">
        <v>15</v>
      </c>
      <c r="G33" s="25" t="s">
        <v>16</v>
      </c>
      <c r="H33" s="26">
        <v>2.3</v>
      </c>
      <c r="I33" s="25" t="s">
        <v>17</v>
      </c>
      <c r="J33" s="28" t="s">
        <v>18</v>
      </c>
      <c r="K33" s="25" t="s">
        <v>19</v>
      </c>
      <c r="L33" s="25" t="s">
        <v>20</v>
      </c>
    </row>
    <row r="34" spans="2:14" ht="12.75">
      <c r="B34" s="29">
        <v>1</v>
      </c>
      <c r="C34" s="30" t="str">
        <f>VLOOKUP(N34,'[1]LEDEN'!A:E,2,FALSE)</f>
        <v>LAMMENS Wilfried</v>
      </c>
      <c r="D34" s="31"/>
      <c r="E34" s="31"/>
      <c r="F34" s="29">
        <v>2</v>
      </c>
      <c r="G34" s="29"/>
      <c r="H34" s="29">
        <v>160</v>
      </c>
      <c r="I34" s="29">
        <v>16</v>
      </c>
      <c r="J34" s="32">
        <f aca="true" t="shared" si="2" ref="J34:J40">ROUNDDOWN(H34/I34,2)</f>
        <v>10</v>
      </c>
      <c r="K34" s="29">
        <v>60</v>
      </c>
      <c r="L34" s="33"/>
      <c r="N34" s="6">
        <v>8046</v>
      </c>
    </row>
    <row r="35" spans="2:14" ht="12.75">
      <c r="B35" s="29">
        <v>2</v>
      </c>
      <c r="C35" s="30" t="str">
        <f>VLOOKUP(N35,'[1]LEDEN'!A:E,2,FALSE)</f>
        <v>VANHEE Frans</v>
      </c>
      <c r="D35" s="31"/>
      <c r="E35" s="31"/>
      <c r="F35" s="29">
        <v>2</v>
      </c>
      <c r="G35" s="29"/>
      <c r="H35" s="29">
        <v>160</v>
      </c>
      <c r="I35" s="29">
        <v>26</v>
      </c>
      <c r="J35" s="32">
        <f t="shared" si="2"/>
        <v>6.15</v>
      </c>
      <c r="K35" s="29">
        <v>31</v>
      </c>
      <c r="L35" s="55">
        <v>2</v>
      </c>
      <c r="N35" s="6">
        <v>4126</v>
      </c>
    </row>
    <row r="36" spans="2:14" ht="12.75" customHeight="1">
      <c r="B36" s="29">
        <v>3</v>
      </c>
      <c r="C36" s="30" t="str">
        <f>VLOOKUP(N36,'[1]LEDEN'!A:E,2,FALSE)</f>
        <v>THOMAS Peter</v>
      </c>
      <c r="D36" s="31"/>
      <c r="E36" s="31"/>
      <c r="F36" s="29">
        <v>0</v>
      </c>
      <c r="G36" s="29"/>
      <c r="H36" s="29">
        <v>116</v>
      </c>
      <c r="I36" s="29">
        <v>7</v>
      </c>
      <c r="J36" s="32">
        <f t="shared" si="2"/>
        <v>16.57</v>
      </c>
      <c r="K36" s="29">
        <v>57</v>
      </c>
      <c r="L36" s="55"/>
      <c r="N36" s="6">
        <v>4267</v>
      </c>
    </row>
    <row r="37" spans="2:14" ht="12.75" customHeight="1">
      <c r="B37" s="29">
        <v>4</v>
      </c>
      <c r="C37" s="30" t="str">
        <f>VLOOKUP(N37,'[1]LEDEN'!A:E,2,FALSE)</f>
        <v>LAMMENS Wilfried</v>
      </c>
      <c r="D37" s="31"/>
      <c r="E37" s="31"/>
      <c r="F37" s="29">
        <v>0</v>
      </c>
      <c r="G37" s="29"/>
      <c r="H37" s="29">
        <v>128</v>
      </c>
      <c r="I37" s="29">
        <v>17</v>
      </c>
      <c r="J37" s="32">
        <f t="shared" si="2"/>
        <v>7.52</v>
      </c>
      <c r="K37" s="29">
        <v>48</v>
      </c>
      <c r="L37" s="55"/>
      <c r="N37" s="6">
        <v>8046</v>
      </c>
    </row>
    <row r="38" spans="2:12" ht="12.75" customHeight="1" hidden="1">
      <c r="B38" s="29">
        <v>4</v>
      </c>
      <c r="C38" s="30" t="e">
        <f>VLOOKUP(N38,'[1]LEDEN'!A:E,2,FALSE)</f>
        <v>#N/A</v>
      </c>
      <c r="D38" s="31"/>
      <c r="E38" s="31"/>
      <c r="F38" s="29"/>
      <c r="G38" s="29"/>
      <c r="H38" s="29">
        <f>G38/8*7</f>
        <v>0</v>
      </c>
      <c r="I38" s="29"/>
      <c r="J38" s="32" t="e">
        <f t="shared" si="2"/>
        <v>#DIV/0!</v>
      </c>
      <c r="K38" s="29"/>
      <c r="L38" s="55"/>
    </row>
    <row r="39" spans="2:12" ht="12.75" customHeight="1" hidden="1">
      <c r="B39" s="29">
        <v>5</v>
      </c>
      <c r="C39" s="30" t="e">
        <f>VLOOKUP(N39,'[1]LEDEN'!A:E,2,FALSE)</f>
        <v>#N/A</v>
      </c>
      <c r="D39" s="31"/>
      <c r="E39" s="31"/>
      <c r="F39" s="29"/>
      <c r="G39" s="29"/>
      <c r="H39" s="29">
        <f>G39/8*7</f>
        <v>0</v>
      </c>
      <c r="I39" s="29"/>
      <c r="J39" s="32" t="e">
        <f t="shared" si="2"/>
        <v>#DIV/0!</v>
      </c>
      <c r="K39" s="29"/>
      <c r="L39" s="55"/>
    </row>
    <row r="40" spans="1:12" ht="12.75">
      <c r="A40" s="34"/>
      <c r="B40" s="35"/>
      <c r="C40" s="36" t="s">
        <v>25</v>
      </c>
      <c r="D40" s="34"/>
      <c r="E40" s="34" t="s">
        <v>22</v>
      </c>
      <c r="F40" s="37">
        <f>SUM(F34:F39)</f>
        <v>4</v>
      </c>
      <c r="G40" s="37">
        <f>SUM(G34:G39)</f>
        <v>0</v>
      </c>
      <c r="H40" s="37">
        <f>SUM(H34:H39)</f>
        <v>564</v>
      </c>
      <c r="I40" s="37">
        <f>SUM(I34:I39)</f>
        <v>66</v>
      </c>
      <c r="J40" s="38">
        <f t="shared" si="2"/>
        <v>8.54</v>
      </c>
      <c r="K40" s="37">
        <f>MAX(K34:K39)</f>
        <v>60</v>
      </c>
      <c r="L40" s="39"/>
    </row>
    <row r="41" spans="1:12" ht="6.75" customHeight="1" thickBot="1">
      <c r="A41" s="41"/>
      <c r="B41" s="42"/>
      <c r="C41" s="41"/>
      <c r="D41" s="41"/>
      <c r="E41" s="41"/>
      <c r="F41" s="42"/>
      <c r="G41" s="42"/>
      <c r="H41" s="42"/>
      <c r="I41" s="42"/>
      <c r="J41" s="42"/>
      <c r="K41" s="42"/>
      <c r="L41" s="41"/>
    </row>
    <row r="42" spans="6:11" ht="6" customHeight="1">
      <c r="F42" s="19"/>
      <c r="G42" s="19"/>
      <c r="H42" s="19"/>
      <c r="I42" s="19"/>
      <c r="J42" s="19"/>
      <c r="K42" s="19"/>
    </row>
    <row r="43" spans="1:12" ht="13.5" customHeight="1">
      <c r="A43" s="20" t="s">
        <v>13</v>
      </c>
      <c r="B43" s="21" t="str">
        <f>VLOOKUP(L43,'[1]LEDEN'!A:E,2,FALSE)</f>
        <v>LAMMENS Wilfried</v>
      </c>
      <c r="C43" s="20"/>
      <c r="D43" s="20"/>
      <c r="E43" s="20"/>
      <c r="F43" s="45" t="s">
        <v>14</v>
      </c>
      <c r="G43" s="46" t="str">
        <f>VLOOKUP(L43,'[1]LEDEN'!A:E,3,FALSE)</f>
        <v>OS</v>
      </c>
      <c r="H43" s="46"/>
      <c r="I43" s="45"/>
      <c r="J43" s="45"/>
      <c r="K43" s="45"/>
      <c r="L43" s="23">
        <v>8046</v>
      </c>
    </row>
    <row r="44" spans="6:11" ht="12.75">
      <c r="F44" s="19"/>
      <c r="G44" s="19"/>
      <c r="H44" s="19"/>
      <c r="I44" s="19"/>
      <c r="J44" s="19"/>
      <c r="K44" s="19"/>
    </row>
    <row r="45" spans="6:12" ht="12.75">
      <c r="F45" s="25" t="s">
        <v>15</v>
      </c>
      <c r="G45" s="25" t="s">
        <v>16</v>
      </c>
      <c r="H45" s="26">
        <v>2.3</v>
      </c>
      <c r="I45" s="25" t="s">
        <v>17</v>
      </c>
      <c r="J45" s="28" t="s">
        <v>18</v>
      </c>
      <c r="K45" s="25" t="s">
        <v>19</v>
      </c>
      <c r="L45" s="25" t="s">
        <v>20</v>
      </c>
    </row>
    <row r="46" spans="2:14" ht="12.75">
      <c r="B46" s="29">
        <v>1</v>
      </c>
      <c r="C46" s="30" t="str">
        <f>VLOOKUP(N46,'[1]LEDEN'!A:E,2,FALSE)</f>
        <v>HAEGHEBAERT Eric</v>
      </c>
      <c r="D46" s="31"/>
      <c r="E46" s="31"/>
      <c r="F46" s="29">
        <v>0</v>
      </c>
      <c r="G46" s="29"/>
      <c r="H46" s="29">
        <v>124</v>
      </c>
      <c r="I46" s="29">
        <v>16</v>
      </c>
      <c r="J46" s="32">
        <f aca="true" t="shared" si="3" ref="J46:J52">ROUNDDOWN(H46/I46,2)</f>
        <v>7.75</v>
      </c>
      <c r="K46" s="29">
        <v>33</v>
      </c>
      <c r="L46" s="33"/>
      <c r="N46" s="6">
        <v>4122</v>
      </c>
    </row>
    <row r="47" spans="2:14" ht="12.75">
      <c r="B47" s="29">
        <v>2</v>
      </c>
      <c r="C47" s="30" t="str">
        <f>VLOOKUP(N47,'[1]LEDEN'!A:E,2,FALSE)</f>
        <v>THOMAS Peter</v>
      </c>
      <c r="D47" s="31"/>
      <c r="E47" s="31"/>
      <c r="F47" s="29">
        <v>0</v>
      </c>
      <c r="G47" s="29"/>
      <c r="H47" s="29">
        <v>114</v>
      </c>
      <c r="I47" s="29">
        <v>6</v>
      </c>
      <c r="J47" s="32">
        <f t="shared" si="3"/>
        <v>19</v>
      </c>
      <c r="K47" s="29">
        <v>37</v>
      </c>
      <c r="L47" s="55">
        <v>3</v>
      </c>
      <c r="N47" s="6">
        <v>4267</v>
      </c>
    </row>
    <row r="48" spans="2:14" ht="12.75" customHeight="1">
      <c r="B48" s="29">
        <v>3</v>
      </c>
      <c r="C48" s="30" t="str">
        <f>VLOOKUP(N48,'[1]LEDEN'!A:E,2,FALSE)</f>
        <v>VANHEE Frans</v>
      </c>
      <c r="D48" s="31"/>
      <c r="E48" s="31"/>
      <c r="F48" s="29">
        <v>0</v>
      </c>
      <c r="G48" s="29"/>
      <c r="H48" s="29">
        <v>144</v>
      </c>
      <c r="I48" s="29">
        <v>25</v>
      </c>
      <c r="J48" s="32">
        <f t="shared" si="3"/>
        <v>5.76</v>
      </c>
      <c r="K48" s="29">
        <v>24</v>
      </c>
      <c r="L48" s="55"/>
      <c r="N48" s="6">
        <v>4126</v>
      </c>
    </row>
    <row r="49" spans="2:14" ht="12.75" customHeight="1">
      <c r="B49" s="29">
        <v>4</v>
      </c>
      <c r="C49" s="30" t="str">
        <f>VLOOKUP(N49,'[1]LEDEN'!A:E,2,FALSE)</f>
        <v>HAEGHEBAERT Eric</v>
      </c>
      <c r="D49" s="31"/>
      <c r="E49" s="31"/>
      <c r="F49" s="29">
        <v>2</v>
      </c>
      <c r="G49" s="29"/>
      <c r="H49" s="29">
        <v>160</v>
      </c>
      <c r="I49" s="29">
        <v>17</v>
      </c>
      <c r="J49" s="32">
        <f t="shared" si="3"/>
        <v>9.41</v>
      </c>
      <c r="K49" s="29">
        <v>34</v>
      </c>
      <c r="L49" s="55"/>
      <c r="N49" s="6">
        <v>4122</v>
      </c>
    </row>
    <row r="50" spans="2:12" ht="12.75" customHeight="1" hidden="1">
      <c r="B50" s="29">
        <v>4</v>
      </c>
      <c r="C50" s="30" t="e">
        <f>VLOOKUP(N50,'[1]LEDEN'!A:E,2,FALSE)</f>
        <v>#N/A</v>
      </c>
      <c r="D50" s="31"/>
      <c r="E50" s="31"/>
      <c r="F50" s="29"/>
      <c r="G50" s="29"/>
      <c r="H50" s="29">
        <f>G50/8*7</f>
        <v>0</v>
      </c>
      <c r="I50" s="29"/>
      <c r="J50" s="32" t="e">
        <f t="shared" si="3"/>
        <v>#DIV/0!</v>
      </c>
      <c r="K50" s="29"/>
      <c r="L50" s="55"/>
    </row>
    <row r="51" spans="2:12" ht="12.75" customHeight="1" hidden="1">
      <c r="B51" s="29">
        <v>5</v>
      </c>
      <c r="C51" s="30" t="e">
        <f>VLOOKUP(N51,'[1]LEDEN'!A:E,2,FALSE)</f>
        <v>#N/A</v>
      </c>
      <c r="D51" s="31"/>
      <c r="E51" s="31"/>
      <c r="F51" s="29"/>
      <c r="G51" s="29"/>
      <c r="H51" s="29">
        <f>G51/8*7</f>
        <v>0</v>
      </c>
      <c r="I51" s="29"/>
      <c r="J51" s="32" t="e">
        <f t="shared" si="3"/>
        <v>#DIV/0!</v>
      </c>
      <c r="K51" s="29"/>
      <c r="L51" s="55"/>
    </row>
    <row r="52" spans="1:12" ht="12.75">
      <c r="A52" s="34"/>
      <c r="B52" s="35"/>
      <c r="C52" s="34"/>
      <c r="D52" s="34"/>
      <c r="E52" s="34" t="s">
        <v>22</v>
      </c>
      <c r="F52" s="37">
        <f>SUM(F46:F51)</f>
        <v>2</v>
      </c>
      <c r="G52" s="37">
        <f>SUM(G46:G51)</f>
        <v>0</v>
      </c>
      <c r="H52" s="37">
        <f>SUM(H46:H51)</f>
        <v>542</v>
      </c>
      <c r="I52" s="37">
        <f>SUM(I46:I51)</f>
        <v>64</v>
      </c>
      <c r="J52" s="38">
        <f t="shared" si="3"/>
        <v>8.46</v>
      </c>
      <c r="K52" s="37">
        <f>MAX(K46:K51)</f>
        <v>37</v>
      </c>
      <c r="L52" s="39"/>
    </row>
    <row r="53" spans="1:12" ht="4.5" customHeight="1" thickBot="1">
      <c r="A53" s="41"/>
      <c r="B53" s="42"/>
      <c r="C53" s="47" t="s">
        <v>25</v>
      </c>
      <c r="D53" s="41"/>
      <c r="E53" s="41"/>
      <c r="F53" s="42"/>
      <c r="G53" s="42"/>
      <c r="H53" s="42"/>
      <c r="I53" s="42"/>
      <c r="J53" s="42"/>
      <c r="K53" s="42"/>
      <c r="L53" s="41"/>
    </row>
    <row r="54" spans="6:11" ht="6" customHeight="1">
      <c r="F54" s="19"/>
      <c r="G54" s="19"/>
      <c r="H54" s="19"/>
      <c r="I54" s="19"/>
      <c r="J54" s="19"/>
      <c r="K54" s="19"/>
    </row>
    <row r="56" spans="1:10" s="49" customFormat="1" ht="15">
      <c r="A56" s="48" t="s">
        <v>26</v>
      </c>
      <c r="C56" s="48"/>
      <c r="H56" s="48" t="s">
        <v>27</v>
      </c>
      <c r="I56" s="48"/>
      <c r="J56" s="48"/>
    </row>
    <row r="57" spans="1:10" s="49" customFormat="1" ht="15">
      <c r="A57" s="50"/>
      <c r="C57" s="50"/>
      <c r="H57" s="48" t="s">
        <v>28</v>
      </c>
      <c r="I57" s="48"/>
      <c r="J57" s="48"/>
    </row>
    <row r="58" spans="1:4" s="49" customFormat="1" ht="15">
      <c r="A58" s="48" t="s">
        <v>29</v>
      </c>
      <c r="C58" s="50"/>
      <c r="D58" s="51"/>
    </row>
    <row r="59" spans="1:3" s="49" customFormat="1" ht="15">
      <c r="A59" s="51">
        <v>4122</v>
      </c>
      <c r="B59" s="51"/>
      <c r="C59" s="52"/>
    </row>
    <row r="60" s="49" customFormat="1" ht="15">
      <c r="A60" s="51" t="s">
        <v>30</v>
      </c>
    </row>
    <row r="61" spans="1:12" s="49" customFormat="1" ht="15">
      <c r="A61" s="53"/>
      <c r="D61" s="54">
        <v>41203</v>
      </c>
      <c r="H61" s="48" t="s">
        <v>31</v>
      </c>
      <c r="I61" s="51" t="s">
        <v>32</v>
      </c>
      <c r="J61" s="51"/>
      <c r="K61" s="51"/>
      <c r="L61" s="51"/>
    </row>
  </sheetData>
  <sheetProtection/>
  <mergeCells count="7">
    <mergeCell ref="L47:L51"/>
    <mergeCell ref="C3:D3"/>
    <mergeCell ref="F3:I3"/>
    <mergeCell ref="K3:M3"/>
    <mergeCell ref="L11:L15"/>
    <mergeCell ref="L23:L27"/>
    <mergeCell ref="L35:L39"/>
  </mergeCells>
  <printOptions/>
  <pageMargins left="0.3937007874015748" right="0" top="0.6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2012-10-21T13:48:15Z</dcterms:created>
  <dcterms:modified xsi:type="dcterms:W3CDTF">2012-10-21T13:52:07Z</dcterms:modified>
  <cp:category/>
  <cp:version/>
  <cp:contentType/>
  <cp:contentStatus/>
</cp:coreProperties>
</file>