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3" sheetId="1" r:id="rId1"/>
  </sheets>
  <externalReferences>
    <externalReference r:id="rId4"/>
    <externalReference r:id="rId5"/>
    <externalReference r:id="rId6"/>
  </externalReferences>
  <definedNames>
    <definedName name="_xlnm.Print_Area" localSheetId="0">'U.DF3'!$A$1:$M$74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<sst xmlns="http://schemas.openxmlformats.org/spreadsheetml/2006/main" count="65" uniqueCount="29">
  <si>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</si>
  <si>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</si>
  <si>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</si>
  <si>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</si>
  <si>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</si>
  <si>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</si>
  <si>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</si>
  <si>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29/09 - 09/10/10</t>
  </si>
  <si>
    <t>Lokaal:</t>
  </si>
  <si>
    <t>K.BiGi &amp; OBA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</si>
  <si>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</si>
  <si>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</si>
  <si>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</si>
  <si>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</si>
  <si>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</si>
  <si>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</si>
  <si>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</si>
  <si>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</si>
  <si>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</si>
  <si>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</si>
  <si>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</si>
  <si>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VFF (broepsomstandigheden)</t>
  </si>
  <si>
    <t xml:space="preserve">GEW. FINALE : </t>
  </si>
  <si>
    <t>DISTRICT WAASLAND</t>
  </si>
  <si>
    <t>11/12.12.10</t>
  </si>
  <si>
    <t>FLAMEE,Kurt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</si>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</sst>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11"/>
      <c r="C3" s="12" t="s">
        <v>7</v>
      </c>
      <c r="D3" s="12"/>
      <c r="E3" s="11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12</v>
      </c>
      <c r="B6" s="23" t="str">
        <f>VLOOKUP(L6,'[1]LEDEN'!A:E,2,FALSE)</f>
        <v>FLAMEE Kurt</v>
      </c>
      <c r="C6" s="22"/>
      <c r="D6" s="22"/>
      <c r="E6" s="22"/>
      <c r="F6" s="22" t="s">
        <v>13</v>
      </c>
      <c r="G6" s="24" t="str">
        <f>VLOOKUP(L6,'[1]LEDEN'!A:E,3,FALSE)</f>
        <v>K.BiGi</v>
      </c>
      <c r="H6" s="24"/>
      <c r="I6" s="22"/>
      <c r="J6" s="22"/>
      <c r="K6" s="22"/>
      <c r="L6" s="25">
        <v>6680</v>
      </c>
    </row>
    <row r="7" ht="6" customHeight="1"/>
    <row r="8" spans="6:12" ht="12.7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WERBROUCK Luc</v>
      </c>
      <c r="D9" s="32"/>
      <c r="E9" s="32"/>
      <c r="F9" s="30">
        <v>2</v>
      </c>
      <c r="G9" s="30"/>
      <c r="H9" s="30">
        <v>120</v>
      </c>
      <c r="I9" s="30">
        <v>17</v>
      </c>
      <c r="J9" s="33">
        <f aca="true" t="shared" si="0" ref="J9:J15">ROUNDDOWN(H9/I9,2)</f>
        <v>7.05</v>
      </c>
      <c r="K9" s="30">
        <v>20</v>
      </c>
      <c r="L9" s="34"/>
      <c r="N9">
        <v>4133</v>
      </c>
    </row>
    <row r="10" spans="2:14" ht="15" customHeight="1">
      <c r="B10" s="30">
        <v>2</v>
      </c>
      <c r="C10" s="31" t="str">
        <f>VLOOKUP(N10,'[1]LEDEN'!A:E,2,FALSE)</f>
        <v>BRISSINCK Danny</v>
      </c>
      <c r="D10" s="32"/>
      <c r="E10" s="32"/>
      <c r="F10" s="30">
        <v>2</v>
      </c>
      <c r="G10" s="30"/>
      <c r="H10" s="30">
        <v>120</v>
      </c>
      <c r="I10" s="30">
        <v>20</v>
      </c>
      <c r="J10" s="33">
        <f t="shared" si="0"/>
        <v>6</v>
      </c>
      <c r="K10" s="30">
        <v>34</v>
      </c>
      <c r="L10" s="35">
        <v>1</v>
      </c>
      <c r="N10">
        <v>4249</v>
      </c>
    </row>
    <row r="11" spans="2:14" ht="15" customHeight="1">
      <c r="B11" s="30">
        <v>3</v>
      </c>
      <c r="C11" s="31" t="str">
        <f>VLOOKUP(N11,'[1]LEDEN'!A:E,2,FALSE)</f>
        <v>VAN BENEDEN Alain</v>
      </c>
      <c r="D11" s="32"/>
      <c r="E11" s="32"/>
      <c r="F11" s="30">
        <v>2</v>
      </c>
      <c r="G11" s="30"/>
      <c r="H11" s="30">
        <v>120</v>
      </c>
      <c r="I11" s="30">
        <v>26</v>
      </c>
      <c r="J11" s="33">
        <f t="shared" si="0"/>
        <v>4.61</v>
      </c>
      <c r="K11" s="30">
        <v>36</v>
      </c>
      <c r="L11" s="35"/>
      <c r="N11">
        <v>2228</v>
      </c>
    </row>
    <row r="12" spans="2:14" ht="15" customHeight="1">
      <c r="B12" s="30">
        <v>4</v>
      </c>
      <c r="C12" s="31" t="str">
        <f>VLOOKUP(N12,'[1]LEDEN'!A:E,2,FALSE)</f>
        <v>BRISSINCK Danny</v>
      </c>
      <c r="D12" s="32"/>
      <c r="E12" s="32"/>
      <c r="F12" s="30">
        <v>2</v>
      </c>
      <c r="G12" s="30"/>
      <c r="H12" s="30">
        <v>120</v>
      </c>
      <c r="I12" s="30">
        <v>24</v>
      </c>
      <c r="J12" s="33">
        <f t="shared" si="0"/>
        <v>5</v>
      </c>
      <c r="K12" s="30">
        <v>27</v>
      </c>
      <c r="L12" s="35"/>
      <c r="N12">
        <v>4249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20</v>
      </c>
      <c r="F15" s="38">
        <f>SUM(F9:F14)</f>
        <v>8</v>
      </c>
      <c r="G15" s="38">
        <f>SUM(G9:G14)</f>
        <v>0</v>
      </c>
      <c r="H15" s="38">
        <f>SUM(H9:H14)</f>
        <v>480</v>
      </c>
      <c r="I15" s="38">
        <f>SUM(I9:I14)</f>
        <v>87</v>
      </c>
      <c r="J15" s="39">
        <f t="shared" si="0"/>
        <v>5.51</v>
      </c>
      <c r="K15" s="38">
        <f>MAX(K9:K14)</f>
        <v>36</v>
      </c>
      <c r="L15" s="40"/>
      <c r="M15" s="41"/>
    </row>
    <row r="16" spans="1:12" ht="8.25" customHeight="1" thickBo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ht="7.5" customHeight="1"/>
    <row r="18" spans="1:12" ht="12.75">
      <c r="A18" s="22" t="s">
        <v>12</v>
      </c>
      <c r="B18" s="23" t="str">
        <f>VLOOKUP(L18,'[1]LEDEN'!A:E,2,FALSE)</f>
        <v>WERBROUCK Luc</v>
      </c>
      <c r="C18" s="22"/>
      <c r="D18" s="22"/>
      <c r="E18" s="22"/>
      <c r="F18" s="22" t="s">
        <v>13</v>
      </c>
      <c r="G18" s="24" t="str">
        <f>VLOOKUP(L18,'[1]LEDEN'!A:E,3,FALSE)</f>
        <v>OS</v>
      </c>
      <c r="H18" s="24"/>
      <c r="I18" s="22"/>
      <c r="J18" s="22"/>
      <c r="K18" s="22"/>
      <c r="L18" s="25">
        <v>4133</v>
      </c>
    </row>
    <row r="19" ht="6" customHeight="1"/>
    <row r="20" spans="6:12" ht="12.75">
      <c r="F20" s="26" t="s">
        <v>14</v>
      </c>
      <c r="G20" s="27" t="s">
        <v>15</v>
      </c>
      <c r="H20" s="27">
        <v>2.3</v>
      </c>
      <c r="I20" s="28" t="s">
        <v>16</v>
      </c>
      <c r="J20" s="29" t="s">
        <v>17</v>
      </c>
      <c r="K20" s="27" t="s">
        <v>18</v>
      </c>
      <c r="L20" s="27" t="s">
        <v>19</v>
      </c>
    </row>
    <row r="21" spans="2:14" ht="12.75">
      <c r="B21" s="30">
        <v>1</v>
      </c>
      <c r="C21" s="31" t="str">
        <f>VLOOKUP(N21,'[1]LEDEN'!A:E,2,FALSE)</f>
        <v>FLAMEE Kurt</v>
      </c>
      <c r="D21" s="32"/>
      <c r="E21" s="32"/>
      <c r="F21" s="30">
        <v>0</v>
      </c>
      <c r="G21" s="30"/>
      <c r="H21" s="30">
        <v>80</v>
      </c>
      <c r="I21" s="30">
        <v>17</v>
      </c>
      <c r="J21" s="33">
        <f aca="true" t="shared" si="1" ref="J21:J27">ROUNDDOWN(H21/I21,2)</f>
        <v>4.7</v>
      </c>
      <c r="K21" s="30">
        <v>29</v>
      </c>
      <c r="L21" s="34"/>
      <c r="N21">
        <v>6680</v>
      </c>
    </row>
    <row r="22" spans="2:14" ht="12.75">
      <c r="B22" s="30">
        <v>2</v>
      </c>
      <c r="C22" s="31" t="str">
        <f>VLOOKUP(N22,'[1]LEDEN'!A:E,2,FALSE)</f>
        <v>VAN BENEDEN Alain</v>
      </c>
      <c r="D22" s="32"/>
      <c r="E22" s="32"/>
      <c r="F22" s="30">
        <v>2</v>
      </c>
      <c r="G22" s="30"/>
      <c r="H22" s="30">
        <v>120</v>
      </c>
      <c r="I22" s="30">
        <v>23</v>
      </c>
      <c r="J22" s="33">
        <f t="shared" si="1"/>
        <v>5.21</v>
      </c>
      <c r="K22" s="30">
        <v>18</v>
      </c>
      <c r="L22" s="35">
        <v>2</v>
      </c>
      <c r="N22">
        <v>2228</v>
      </c>
    </row>
    <row r="23" spans="2:14" ht="12.75" customHeight="1">
      <c r="B23" s="30">
        <v>3</v>
      </c>
      <c r="C23" s="31" t="str">
        <f>VLOOKUP(N23,'[1]LEDEN'!A:E,2,FALSE)</f>
        <v>BRISSINCK Danny</v>
      </c>
      <c r="D23" s="32"/>
      <c r="E23" s="32"/>
      <c r="F23" s="30">
        <v>2</v>
      </c>
      <c r="G23" s="30"/>
      <c r="H23" s="30">
        <v>120</v>
      </c>
      <c r="I23" s="30">
        <v>29</v>
      </c>
      <c r="J23" s="33">
        <f t="shared" si="1"/>
        <v>4.13</v>
      </c>
      <c r="K23" s="30">
        <v>16</v>
      </c>
      <c r="L23" s="35"/>
      <c r="N23">
        <v>4249</v>
      </c>
    </row>
    <row r="24" spans="2:14" ht="12.75" customHeight="1">
      <c r="B24" s="30">
        <v>4</v>
      </c>
      <c r="C24" s="31" t="str">
        <f>VLOOKUP(N24,'[1]LEDEN'!A:E,2,FALSE)</f>
        <v>VAN BENEDEN Alain</v>
      </c>
      <c r="D24" s="32"/>
      <c r="E24" s="32"/>
      <c r="F24" s="30">
        <v>2</v>
      </c>
      <c r="G24" s="30"/>
      <c r="H24" s="30">
        <v>120</v>
      </c>
      <c r="I24" s="30">
        <v>13</v>
      </c>
      <c r="J24" s="33">
        <f t="shared" si="1"/>
        <v>9.23</v>
      </c>
      <c r="K24" s="30">
        <v>26</v>
      </c>
      <c r="L24" s="35"/>
      <c r="N24">
        <v>2228</v>
      </c>
    </row>
    <row r="25" spans="2:12" ht="12.75" customHeight="1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2:12" ht="12.75" customHeight="1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2" ht="12.75">
      <c r="A27" s="36"/>
      <c r="B27" s="37"/>
      <c r="C27" s="36"/>
      <c r="D27" s="36"/>
      <c r="E27" s="36" t="s">
        <v>20</v>
      </c>
      <c r="F27" s="38">
        <f>SUM(F21:F26)</f>
        <v>6</v>
      </c>
      <c r="G27" s="38">
        <f>SUM(G21:G26)</f>
        <v>0</v>
      </c>
      <c r="H27" s="38">
        <f>SUM(H21:H26)</f>
        <v>440</v>
      </c>
      <c r="I27" s="38">
        <f>SUM(I21:I26)</f>
        <v>82</v>
      </c>
      <c r="J27" s="39">
        <f t="shared" si="1"/>
        <v>5.36</v>
      </c>
      <c r="K27" s="38">
        <f>MAX(K21:K26)</f>
        <v>29</v>
      </c>
      <c r="L27" s="40"/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6:11" ht="3.75" customHeight="1">
      <c r="F29" s="21"/>
      <c r="G29" s="21"/>
      <c r="H29" s="21"/>
      <c r="I29" s="21"/>
      <c r="J29" s="21"/>
      <c r="K29" s="21"/>
    </row>
    <row r="30" spans="1:12" ht="12.75">
      <c r="A30" s="22" t="s">
        <v>12</v>
      </c>
      <c r="B30" s="23" t="str">
        <f>VLOOKUP(L30,'[1]LEDEN'!A:E,2,FALSE)</f>
        <v>BRISSINCK Danny</v>
      </c>
      <c r="C30" s="22"/>
      <c r="D30" s="22"/>
      <c r="E30" s="22"/>
      <c r="F30" s="44" t="s">
        <v>13</v>
      </c>
      <c r="G30" s="45" t="str">
        <f>VLOOKUP(L30,'[1]LEDEN'!A:E,3,FALSE)</f>
        <v>OBA</v>
      </c>
      <c r="H30" s="45"/>
      <c r="I30" s="44"/>
      <c r="J30" s="44"/>
      <c r="K30" s="44"/>
      <c r="L30" s="25">
        <v>4249</v>
      </c>
    </row>
    <row r="31" spans="6:11" ht="7.5" customHeight="1">
      <c r="F31" s="21"/>
      <c r="G31" s="21"/>
      <c r="H31" s="21"/>
      <c r="I31" s="21"/>
      <c r="J31" s="21"/>
      <c r="K31" s="21"/>
    </row>
    <row r="32" spans="6:12" ht="12.75">
      <c r="F32" s="27" t="s">
        <v>14</v>
      </c>
      <c r="G32" s="27" t="s">
        <v>15</v>
      </c>
      <c r="H32" s="27">
        <v>2.3</v>
      </c>
      <c r="I32" s="27" t="s">
        <v>16</v>
      </c>
      <c r="J32" s="29" t="s">
        <v>17</v>
      </c>
      <c r="K32" s="27" t="s">
        <v>18</v>
      </c>
      <c r="L32" s="27" t="s">
        <v>19</v>
      </c>
    </row>
    <row r="33" spans="2:14" ht="12.75">
      <c r="B33" s="30">
        <v>1</v>
      </c>
      <c r="C33" s="31" t="str">
        <f>VLOOKUP(N33,'[1]LEDEN'!A:E,2,FALSE)</f>
        <v>VAN BENEDEN Alain</v>
      </c>
      <c r="D33" s="32"/>
      <c r="E33" s="32"/>
      <c r="F33" s="30">
        <v>0</v>
      </c>
      <c r="G33" s="30"/>
      <c r="H33" s="30">
        <v>54</v>
      </c>
      <c r="I33" s="30">
        <v>20</v>
      </c>
      <c r="J33" s="33">
        <f aca="true" t="shared" si="2" ref="J33:J39">ROUNDDOWN(H33/I33,2)</f>
        <v>2.7</v>
      </c>
      <c r="K33" s="30">
        <v>13</v>
      </c>
      <c r="L33" s="34"/>
      <c r="N33">
        <v>2228</v>
      </c>
    </row>
    <row r="34" spans="2:14" ht="12.75">
      <c r="B34" s="30">
        <v>2</v>
      </c>
      <c r="C34" s="31" t="str">
        <f>VLOOKUP(N34,'[1]LEDEN'!A:E,2,FALSE)</f>
        <v>FLAMEE Kurt</v>
      </c>
      <c r="D34" s="32"/>
      <c r="E34" s="32"/>
      <c r="F34" s="30">
        <v>0</v>
      </c>
      <c r="G34" s="30"/>
      <c r="H34" s="30">
        <v>92</v>
      </c>
      <c r="I34" s="30">
        <v>20</v>
      </c>
      <c r="J34" s="33">
        <f t="shared" si="2"/>
        <v>4.6</v>
      </c>
      <c r="K34" s="30">
        <v>30</v>
      </c>
      <c r="L34" s="35">
        <v>4</v>
      </c>
      <c r="N34">
        <v>6680</v>
      </c>
    </row>
    <row r="35" spans="2:14" ht="12.75" customHeight="1">
      <c r="B35" s="30">
        <v>3</v>
      </c>
      <c r="C35" s="31" t="str">
        <f>VLOOKUP(N35,'[1]LEDEN'!A:E,2,FALSE)</f>
        <v>WERBROUCK Luc</v>
      </c>
      <c r="D35" s="32"/>
      <c r="E35" s="32"/>
      <c r="F35" s="30">
        <v>0</v>
      </c>
      <c r="G35" s="30"/>
      <c r="H35" s="30">
        <v>112</v>
      </c>
      <c r="I35" s="30">
        <v>29</v>
      </c>
      <c r="J35" s="33">
        <f t="shared" si="2"/>
        <v>3.86</v>
      </c>
      <c r="K35" s="30">
        <v>24</v>
      </c>
      <c r="L35" s="35"/>
      <c r="N35">
        <v>4133</v>
      </c>
    </row>
    <row r="36" spans="2:14" ht="12.75" customHeight="1">
      <c r="B36" s="30">
        <v>4</v>
      </c>
      <c r="C36" s="31" t="str">
        <f>VLOOKUP(N36,'[1]LEDEN'!A:E,2,FALSE)</f>
        <v>FLAMEE Kurt</v>
      </c>
      <c r="D36" s="32"/>
      <c r="E36" s="32"/>
      <c r="F36" s="30">
        <v>0</v>
      </c>
      <c r="G36" s="30"/>
      <c r="H36" s="30">
        <v>56</v>
      </c>
      <c r="I36" s="30">
        <v>24</v>
      </c>
      <c r="J36" s="33">
        <f t="shared" si="2"/>
        <v>2.33</v>
      </c>
      <c r="K36" s="30">
        <v>14</v>
      </c>
      <c r="L36" s="35"/>
      <c r="N36">
        <v>6680</v>
      </c>
    </row>
    <row r="37" spans="2:12" ht="12.75" customHeight="1" hidden="1">
      <c r="B37" s="30">
        <v>4</v>
      </c>
      <c r="C37" s="31" t="e">
        <f>VLOOKUP(N37,'[1]LEDEN'!A:E,2,FALSE)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2:12" ht="12.75" customHeight="1" hidden="1">
      <c r="B38" s="30">
        <v>5</v>
      </c>
      <c r="C38" s="31" t="e">
        <f>VLOOKUP(N38,'[1]LEDEN'!A:E,2,FALSE)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2" ht="12.75">
      <c r="A39" s="36"/>
      <c r="B39" s="37"/>
      <c r="C39" s="36"/>
      <c r="D39" s="36"/>
      <c r="E39" s="36" t="s">
        <v>20</v>
      </c>
      <c r="F39" s="38">
        <f>SUM(F33:F38)</f>
        <v>0</v>
      </c>
      <c r="G39" s="38">
        <f>SUM(G33:G38)</f>
        <v>0</v>
      </c>
      <c r="H39" s="38">
        <f>SUM(H33:H38)</f>
        <v>314</v>
      </c>
      <c r="I39" s="38">
        <f>SUM(I33:I38)</f>
        <v>93</v>
      </c>
      <c r="J39" s="39">
        <f t="shared" si="2"/>
        <v>3.37</v>
      </c>
      <c r="K39" s="38">
        <f>MAX(K33:K38)</f>
        <v>30</v>
      </c>
      <c r="L39" s="40"/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6:11" ht="6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12</v>
      </c>
      <c r="B42" s="23" t="str">
        <f>VLOOKUP(L42,'[1]LEDEN'!A:E,2,FALSE)</f>
        <v>VAN BENEDEN Alain</v>
      </c>
      <c r="C42" s="22"/>
      <c r="D42" s="22"/>
      <c r="E42" s="22"/>
      <c r="F42" s="44" t="s">
        <v>13</v>
      </c>
      <c r="G42" s="45" t="str">
        <f>VLOOKUP(L42,'[1]LEDEN'!A:E,3,FALSE)</f>
        <v>OBA</v>
      </c>
      <c r="H42" s="45"/>
      <c r="I42" s="44"/>
      <c r="J42" s="44"/>
      <c r="K42" s="44"/>
      <c r="L42" s="25">
        <v>2228</v>
      </c>
    </row>
    <row r="43" spans="6:11" ht="12.75">
      <c r="F43" s="21"/>
      <c r="G43" s="21"/>
      <c r="H43" s="21"/>
      <c r="I43" s="21"/>
      <c r="J43" s="21"/>
      <c r="K43" s="21"/>
    </row>
    <row r="44" spans="6:12" ht="12.75">
      <c r="F44" s="27" t="s">
        <v>14</v>
      </c>
      <c r="G44" s="27" t="s">
        <v>15</v>
      </c>
      <c r="H44" s="27">
        <v>2.3</v>
      </c>
      <c r="I44" s="27" t="s">
        <v>16</v>
      </c>
      <c r="J44" s="29" t="s">
        <v>17</v>
      </c>
      <c r="K44" s="27" t="s">
        <v>18</v>
      </c>
      <c r="L44" s="27" t="s">
        <v>19</v>
      </c>
    </row>
    <row r="45" spans="2:14" ht="12.75">
      <c r="B45" s="30">
        <v>1</v>
      </c>
      <c r="C45" s="31" t="str">
        <f>VLOOKUP(N45,'[1]LEDEN'!A:E,2,FALSE)</f>
        <v>BRISSINCK Danny</v>
      </c>
      <c r="D45" s="32"/>
      <c r="E45" s="32"/>
      <c r="F45" s="30">
        <v>2</v>
      </c>
      <c r="G45" s="30"/>
      <c r="H45" s="30">
        <v>120</v>
      </c>
      <c r="I45" s="30">
        <v>20</v>
      </c>
      <c r="J45" s="33">
        <f aca="true" t="shared" si="3" ref="J45:J51">ROUNDDOWN(H45/I45,2)</f>
        <v>6</v>
      </c>
      <c r="K45" s="30">
        <v>22</v>
      </c>
      <c r="L45" s="34"/>
      <c r="N45">
        <v>4249</v>
      </c>
    </row>
    <row r="46" spans="2:14" ht="12.75">
      <c r="B46" s="30">
        <v>2</v>
      </c>
      <c r="C46" s="31" t="str">
        <f>VLOOKUP(N46,'[1]LEDEN'!A:E,2,FALSE)</f>
        <v>WERBROUCK Luc</v>
      </c>
      <c r="D46" s="32"/>
      <c r="E46" s="32"/>
      <c r="F46" s="30">
        <v>0</v>
      </c>
      <c r="G46" s="30"/>
      <c r="H46" s="30">
        <v>101</v>
      </c>
      <c r="I46" s="30">
        <v>23</v>
      </c>
      <c r="J46" s="33">
        <f t="shared" si="3"/>
        <v>4.39</v>
      </c>
      <c r="K46" s="30">
        <v>17</v>
      </c>
      <c r="L46" s="35">
        <v>3</v>
      </c>
      <c r="N46">
        <v>4133</v>
      </c>
    </row>
    <row r="47" spans="2:14" ht="12.75" customHeight="1">
      <c r="B47" s="30">
        <v>3</v>
      </c>
      <c r="C47" s="31" t="str">
        <f>VLOOKUP(N47,'[1]LEDEN'!A:E,2,FALSE)</f>
        <v>FLAMEE Kurt</v>
      </c>
      <c r="D47" s="32"/>
      <c r="E47" s="32"/>
      <c r="F47" s="30">
        <v>0</v>
      </c>
      <c r="G47" s="30"/>
      <c r="H47" s="30">
        <v>109</v>
      </c>
      <c r="I47" s="30">
        <v>26</v>
      </c>
      <c r="J47" s="33">
        <f t="shared" si="3"/>
        <v>4.19</v>
      </c>
      <c r="K47" s="30">
        <v>12</v>
      </c>
      <c r="L47" s="35"/>
      <c r="N47">
        <v>6680</v>
      </c>
    </row>
    <row r="48" spans="2:14" ht="12.75" customHeight="1">
      <c r="B48" s="30">
        <v>4</v>
      </c>
      <c r="C48" s="31" t="str">
        <f>VLOOKUP(N48,'[1]LEDEN'!A:E,2,FALSE)</f>
        <v>WERBROUCK Luc</v>
      </c>
      <c r="D48" s="32"/>
      <c r="E48" s="32"/>
      <c r="F48" s="30">
        <v>0</v>
      </c>
      <c r="G48" s="30"/>
      <c r="H48" s="30">
        <v>76</v>
      </c>
      <c r="I48" s="30">
        <v>13</v>
      </c>
      <c r="J48" s="33">
        <f t="shared" si="3"/>
        <v>5.84</v>
      </c>
      <c r="K48" s="30">
        <v>20</v>
      </c>
      <c r="L48" s="35"/>
      <c r="N48">
        <v>4133</v>
      </c>
    </row>
    <row r="49" spans="2:12" ht="12.75" customHeight="1" hidden="1">
      <c r="B49" s="30">
        <v>4</v>
      </c>
      <c r="C49" s="31" t="e">
        <f>VLOOKUP(N49,'[1]LEDEN'!A:E,2,FALSE)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2:12" ht="12.75" customHeight="1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ht="12.75">
      <c r="A51" s="36"/>
      <c r="B51" s="37"/>
      <c r="C51" s="36"/>
      <c r="D51" s="36"/>
      <c r="E51" s="36" t="s">
        <v>20</v>
      </c>
      <c r="F51" s="38">
        <f>SUM(F45:F50)</f>
        <v>2</v>
      </c>
      <c r="G51" s="38">
        <f>SUM(G45:G50)</f>
        <v>0</v>
      </c>
      <c r="H51" s="38">
        <f>SUM(H45:H50)</f>
        <v>406</v>
      </c>
      <c r="I51" s="38">
        <f>SUM(I45:I50)</f>
        <v>82</v>
      </c>
      <c r="J51" s="39">
        <f t="shared" si="3"/>
        <v>4.95</v>
      </c>
      <c r="K51" s="38">
        <f>MAX(K45:K50)</f>
        <v>22</v>
      </c>
      <c r="L51" s="40"/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6:11" ht="6" customHeight="1">
      <c r="F53" s="21"/>
      <c r="G53" s="21"/>
      <c r="H53" s="21"/>
      <c r="I53" s="21"/>
      <c r="J53" s="21"/>
      <c r="K53" s="21"/>
    </row>
    <row r="54" spans="1:12" ht="13.5" customHeight="1">
      <c r="A54" s="22" t="s">
        <v>12</v>
      </c>
      <c r="B54" s="23" t="str">
        <f>VLOOKUP(L54,'[1]LEDEN'!A:E,2,FALSE)</f>
        <v>FRANKEN Luc</v>
      </c>
      <c r="C54" s="22"/>
      <c r="D54" s="22"/>
      <c r="E54" s="22"/>
      <c r="F54" s="44" t="s">
        <v>13</v>
      </c>
      <c r="G54" s="45" t="str">
        <f>VLOOKUP(L54,'[1]LEDEN'!A:E,3,FALSE)</f>
        <v>K.Kn.</v>
      </c>
      <c r="H54" s="45"/>
      <c r="I54" s="44"/>
      <c r="J54" s="44"/>
      <c r="K54" s="44"/>
      <c r="L54" s="25">
        <v>5178</v>
      </c>
    </row>
    <row r="55" spans="6:11" ht="12.75">
      <c r="F55" s="21"/>
      <c r="G55" s="21"/>
      <c r="H55" s="21"/>
      <c r="I55" s="21"/>
      <c r="J55" s="21"/>
      <c r="K55" s="21"/>
    </row>
    <row r="56" spans="6:12" ht="12.75">
      <c r="F56" s="27" t="s">
        <v>14</v>
      </c>
      <c r="G56" s="27" t="s">
        <v>15</v>
      </c>
      <c r="H56" s="27">
        <v>2.3</v>
      </c>
      <c r="I56" s="27" t="s">
        <v>16</v>
      </c>
      <c r="J56" s="29" t="s">
        <v>17</v>
      </c>
      <c r="K56" s="27" t="s">
        <v>18</v>
      </c>
      <c r="L56" s="27" t="s">
        <v>19</v>
      </c>
    </row>
    <row r="57" spans="2:14" ht="12.75">
      <c r="B57" s="30">
        <v>1</v>
      </c>
      <c r="C57" s="46" t="s">
        <v>21</v>
      </c>
      <c r="D57" s="32"/>
      <c r="E57" s="32"/>
      <c r="F57" s="30"/>
      <c r="G57" s="30"/>
      <c r="H57" s="30"/>
      <c r="I57" s="30"/>
      <c r="J57" s="33"/>
      <c r="K57" s="30"/>
      <c r="L57" s="34"/>
      <c r="N57">
        <v>4249</v>
      </c>
    </row>
    <row r="58" spans="2:14" ht="12.75">
      <c r="B58" s="30">
        <v>2</v>
      </c>
      <c r="C58" s="31"/>
      <c r="D58" s="32"/>
      <c r="E58" s="32"/>
      <c r="F58" s="30"/>
      <c r="G58" s="30"/>
      <c r="H58" s="30"/>
      <c r="I58" s="30"/>
      <c r="J58" s="33"/>
      <c r="K58" s="30"/>
      <c r="L58" s="35"/>
      <c r="N58">
        <v>4133</v>
      </c>
    </row>
    <row r="59" spans="2:14" ht="12.75" customHeight="1">
      <c r="B59" s="30">
        <v>3</v>
      </c>
      <c r="C59" s="31"/>
      <c r="D59" s="32"/>
      <c r="E59" s="32"/>
      <c r="F59" s="30"/>
      <c r="G59" s="30"/>
      <c r="H59" s="30"/>
      <c r="I59" s="30"/>
      <c r="J59" s="33"/>
      <c r="K59" s="30"/>
      <c r="L59" s="35"/>
      <c r="N59">
        <v>6680</v>
      </c>
    </row>
    <row r="60" spans="2:14" ht="12.75" customHeight="1">
      <c r="B60" s="30">
        <v>4</v>
      </c>
      <c r="C60" s="31"/>
      <c r="D60" s="32"/>
      <c r="E60" s="32"/>
      <c r="F60" s="30"/>
      <c r="G60" s="30"/>
      <c r="H60" s="30"/>
      <c r="I60" s="30"/>
      <c r="J60" s="33"/>
      <c r="K60" s="30"/>
      <c r="L60" s="35"/>
      <c r="N60">
        <v>4133</v>
      </c>
    </row>
    <row r="61" spans="2:12" ht="12.75" customHeight="1" hidden="1">
      <c r="B61" s="30">
        <v>4</v>
      </c>
      <c r="C61" s="31" t="e">
        <f>VLOOKUP(N61,'[1]LEDEN'!A:E,2,FALSE)</f>
        <v>#N/A</v>
      </c>
      <c r="D61" s="32"/>
      <c r="E61" s="32"/>
      <c r="F61" s="30"/>
      <c r="G61" s="30"/>
      <c r="H61" s="30">
        <f>G61/8*7</f>
        <v>0</v>
      </c>
      <c r="I61" s="30"/>
      <c r="J61" s="33"/>
      <c r="K61" s="30"/>
      <c r="L61" s="35"/>
    </row>
    <row r="62" spans="2:12" ht="12.75" customHeight="1" hidden="1">
      <c r="B62" s="30">
        <v>5</v>
      </c>
      <c r="C62" s="31" t="e">
        <f>VLOOKUP(N62,'[1]LEDEN'!A:E,2,FALSE)</f>
        <v>#N/A</v>
      </c>
      <c r="D62" s="32"/>
      <c r="E62" s="32"/>
      <c r="F62" s="30"/>
      <c r="G62" s="30"/>
      <c r="H62" s="30">
        <f>G62/8*7</f>
        <v>0</v>
      </c>
      <c r="I62" s="30"/>
      <c r="J62" s="33"/>
      <c r="K62" s="30"/>
      <c r="L62" s="35"/>
    </row>
    <row r="63" spans="1:12" ht="12.75">
      <c r="A63" s="36"/>
      <c r="B63" s="37"/>
      <c r="C63" s="36"/>
      <c r="D63" s="36"/>
      <c r="E63" s="36" t="s">
        <v>20</v>
      </c>
      <c r="F63" s="38"/>
      <c r="G63" s="38"/>
      <c r="H63" s="38"/>
      <c r="I63" s="38"/>
      <c r="J63" s="39"/>
      <c r="K63" s="38"/>
      <c r="L63" s="40"/>
    </row>
    <row r="64" spans="1:12" ht="4.5" customHeight="1" thickBot="1">
      <c r="A64" s="42"/>
      <c r="B64" s="43"/>
      <c r="C64" s="42"/>
      <c r="D64" s="42"/>
      <c r="E64" s="42"/>
      <c r="F64" s="43"/>
      <c r="G64" s="43"/>
      <c r="H64" s="43"/>
      <c r="I64" s="43"/>
      <c r="J64" s="43"/>
      <c r="K64" s="43"/>
      <c r="L64" s="42"/>
    </row>
    <row r="66" spans="2:11" ht="15">
      <c r="B66" s="47" t="s">
        <v>22</v>
      </c>
      <c r="D66" s="47"/>
      <c r="I66" s="47" t="s">
        <v>23</v>
      </c>
      <c r="J66" s="47"/>
      <c r="K66" s="47"/>
    </row>
    <row r="67" spans="2:11" ht="15">
      <c r="B67" s="48"/>
      <c r="D67" s="48"/>
      <c r="I67" s="47" t="s">
        <v>24</v>
      </c>
      <c r="J67" s="47"/>
      <c r="K67" s="47"/>
    </row>
    <row r="68" spans="2:5" ht="15">
      <c r="B68" s="47" t="s">
        <v>25</v>
      </c>
      <c r="D68" s="48"/>
      <c r="E68" s="49">
        <v>6680</v>
      </c>
    </row>
    <row r="69" spans="2:4" ht="15">
      <c r="B69" s="50" t="s">
        <v>26</v>
      </c>
      <c r="C69" s="51"/>
      <c r="D69" s="52"/>
    </row>
    <row r="73" spans="3:13" ht="15.75">
      <c r="C73" s="53">
        <v>40460</v>
      </c>
      <c r="D73" s="54"/>
      <c r="I73" s="55" t="s">
        <v>27</v>
      </c>
      <c r="J73" s="56" t="s">
        <v>28</v>
      </c>
      <c r="K73" s="56"/>
      <c r="L73" s="56"/>
      <c r="M73" s="56"/>
    </row>
  </sheetData>
  <sheetProtection/>
  <mergeCells count="11">
    <mergeCell ref="L46:L50"/>
    <mergeCell ref="L58:L62"/>
    <mergeCell ref="B69:D69"/>
    <mergeCell ref="C73:D73"/>
    <mergeCell ref="J73:M73"/>
    <mergeCell ref="C3:D3"/>
    <mergeCell ref="F3:I3"/>
    <mergeCell ref="K3:M3"/>
    <mergeCell ref="L10:L14"/>
    <mergeCell ref="L22:L26"/>
    <mergeCell ref="L34:L38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2010-10-09T17:16:05Z</dcterms:created>
  <dcterms:modified xsi:type="dcterms:W3CDTF">2010-10-09T17:17:48Z</dcterms:modified>
  <cp:category/>
  <cp:version/>
  <cp:contentType/>
  <cp:contentStatus/>
</cp:coreProperties>
</file>