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distrf6" sheetId="1" r:id="rId1"/>
  </sheets>
  <externalReferences>
    <externalReference r:id="rId4"/>
    <externalReference r:id="rId5"/>
    <externalReference r:id="rId6"/>
  </externalReferences>
  <definedNames>
    <definedName name="_xlnm.Print_Area" localSheetId="0">'distrf6'!$A$1:$M$66</definedName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<sst xmlns="http://schemas.openxmlformats.org/spreadsheetml/2006/main" count="60" uniqueCount="30">
  <si>
    <t>K.B.B.B.</t>
  </si>
  <si>
    <t xml:space="preserve">                         GEWEST   BEIDE VLAANDEREN</t>
  </si>
  <si>
    <t>F.R.B.B.</t>
  </si>
  <si>
    <t>Kompetitie:</t>
  </si>
  <si>
    <t xml:space="preserve">                       R.Districtfinale 6° KLASSE BANDSTOTEN</t>
  </si>
  <si>
    <t xml:space="preserve">        KLEIN</t>
  </si>
  <si>
    <t>datum:</t>
  </si>
  <si>
    <t>Lokaal:</t>
  </si>
  <si>
    <t>OOSTENDSE B.A.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</si>
  <si>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</si>
  <si>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</si>
  <si>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</si>
  <si>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</si>
  <si>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</si>
  <si>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</si>
  <si>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</si>
  <si>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</si>
  <si>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</si>
  <si>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</si>
  <si>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</si>
  <si>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</si>
  <si>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</si>
  <si>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>6+</t>
  </si>
  <si>
    <t xml:space="preserve">GEW. FINALE : </t>
  </si>
  <si>
    <t>19/20.03.2011</t>
  </si>
  <si>
    <t>GEERLANDT José</t>
  </si>
  <si>
    <t>B.C. 't OSKE TORHOUT</t>
  </si>
  <si>
    <t xml:space="preserve">DSB : </t>
  </si>
  <si>
    <t>VAN WESEMAEL,Walter</t>
  </si>
  <si>
    <t>DISTRICT ZUID WEST-VLAANDEREN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</si>
</sst>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31" borderId="7" applyNumberFormat="0" applyFont="0" applyAlignment="0" applyProtection="0"/>
    <xf numFmtId="0" fontId="42" fillId="32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34" borderId="23" xfId="0" applyFont="1" applyFill="1" applyBorder="1" applyAlignment="1">
      <alignment horizontal="center" vertic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30" fillId="0" borderId="0" xfId="55" applyNumberFormat="1" applyFont="1" applyAlignment="1">
      <alignment horizontal="center"/>
      <protection/>
    </xf>
    <xf numFmtId="0" fontId="30" fillId="0" borderId="0" xfId="55" applyFont="1">
      <alignment/>
      <protection/>
    </xf>
    <xf numFmtId="0" fontId="30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0_11\uitslag%20districtfinales%20bandstoten%20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0_11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75" zoomScaleNormal="75" zoomScalePageLayoutView="0" workbookViewId="0" topLeftCell="A1">
      <selection activeCell="D63" sqref="D63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36899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1.25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BLATON Karel</v>
      </c>
      <c r="C7" s="23"/>
      <c r="D7" s="23"/>
      <c r="E7" s="23"/>
      <c r="F7" s="23" t="s">
        <v>13</v>
      </c>
      <c r="G7" s="25" t="str">
        <f>VLOOKUP(L7,'[1]LEDEN'!A:E,3,FALSE)</f>
        <v>K.Br</v>
      </c>
      <c r="H7" s="25"/>
      <c r="I7" s="23"/>
      <c r="J7" s="23"/>
      <c r="K7" s="23"/>
      <c r="L7" s="26">
        <v>7013</v>
      </c>
    </row>
    <row r="8" ht="6" customHeight="1"/>
    <row r="9" spans="6:12" ht="12.75">
      <c r="F9" s="27" t="s">
        <v>14</v>
      </c>
      <c r="G9" s="28" t="s">
        <v>15</v>
      </c>
      <c r="H9" s="28">
        <v>2.3</v>
      </c>
      <c r="I9" s="29" t="s">
        <v>16</v>
      </c>
      <c r="J9" s="30" t="s">
        <v>17</v>
      </c>
      <c r="K9" s="28" t="s">
        <v>18</v>
      </c>
      <c r="L9" s="28" t="s">
        <v>19</v>
      </c>
    </row>
    <row r="10" spans="2:14" ht="15" customHeight="1">
      <c r="B10" s="31">
        <v>1</v>
      </c>
      <c r="C10" s="32" t="str">
        <f>VLOOKUP(N10,'[1]LEDEN'!A:E,2,FALSE)</f>
        <v>GEERLANDT José</v>
      </c>
      <c r="D10" s="33"/>
      <c r="E10" s="33"/>
      <c r="F10" s="31">
        <v>0</v>
      </c>
      <c r="G10" s="31"/>
      <c r="H10" s="31">
        <v>18</v>
      </c>
      <c r="I10" s="31">
        <v>21</v>
      </c>
      <c r="J10" s="34">
        <f aca="true" t="shared" si="0" ref="J10:J16">ROUNDDOWN(H10/I10,2)</f>
        <v>0.85</v>
      </c>
      <c r="K10" s="31">
        <v>3</v>
      </c>
      <c r="L10" s="35"/>
      <c r="N10">
        <v>4119</v>
      </c>
    </row>
    <row r="11" spans="2:14" ht="15" customHeight="1">
      <c r="B11" s="31">
        <v>2</v>
      </c>
      <c r="C11" s="32" t="str">
        <f>VLOOKUP(N11,'[1]LEDEN'!A:E,2,FALSE)</f>
        <v>SCHOUTETENS Marc</v>
      </c>
      <c r="D11" s="33"/>
      <c r="E11" s="33"/>
      <c r="F11" s="31">
        <v>0</v>
      </c>
      <c r="G11" s="31"/>
      <c r="H11" s="31">
        <v>17</v>
      </c>
      <c r="I11" s="31">
        <v>16</v>
      </c>
      <c r="J11" s="34">
        <f t="shared" si="0"/>
        <v>1.06</v>
      </c>
      <c r="K11" s="31">
        <v>3</v>
      </c>
      <c r="L11" s="36">
        <v>3</v>
      </c>
      <c r="N11">
        <v>7822</v>
      </c>
    </row>
    <row r="12" spans="2:12" ht="15" customHeight="1" hidden="1">
      <c r="B12" s="31">
        <v>3</v>
      </c>
      <c r="C12" s="32" t="e">
        <f>VLOOKUP(N12,'[1]LEDEN'!A:E,2,FALSE)</f>
        <v>#N/A</v>
      </c>
      <c r="D12" s="33"/>
      <c r="E12" s="33"/>
      <c r="F12" s="31"/>
      <c r="G12" s="31"/>
      <c r="H12" s="31">
        <f>G12/8*7</f>
        <v>0</v>
      </c>
      <c r="I12" s="31"/>
      <c r="J12" s="34" t="e">
        <f t="shared" si="0"/>
        <v>#DIV/0!</v>
      </c>
      <c r="K12" s="31"/>
      <c r="L12" s="36"/>
    </row>
    <row r="13" spans="2:12" ht="15" customHeight="1" hidden="1">
      <c r="B13" s="31">
        <v>4</v>
      </c>
      <c r="C13" s="32" t="e">
        <f>VLOOKUP(N13,'[1]LEDEN'!A:E,2,FALSE)</f>
        <v>#N/A</v>
      </c>
      <c r="D13" s="33"/>
      <c r="E13" s="33"/>
      <c r="F13" s="31"/>
      <c r="G13" s="31"/>
      <c r="H13" s="31">
        <f>G13/8*7</f>
        <v>0</v>
      </c>
      <c r="I13" s="31"/>
      <c r="J13" s="34" t="e">
        <f t="shared" si="0"/>
        <v>#DIV/0!</v>
      </c>
      <c r="K13" s="31"/>
      <c r="L13" s="36"/>
    </row>
    <row r="14" spans="2:14" ht="15" customHeight="1">
      <c r="B14" s="31">
        <v>3</v>
      </c>
      <c r="C14" s="32" t="str">
        <f>VLOOKUP(N14,'[1]LEDEN'!A:E,2,FALSE)</f>
        <v>BEIRENS Walter</v>
      </c>
      <c r="D14" s="33"/>
      <c r="E14" s="33"/>
      <c r="F14" s="31">
        <v>0</v>
      </c>
      <c r="G14" s="31"/>
      <c r="H14" s="31">
        <v>18</v>
      </c>
      <c r="I14" s="31">
        <v>23</v>
      </c>
      <c r="J14" s="34">
        <f>ROUNDDOWN(H14/I14,2)</f>
        <v>0.78</v>
      </c>
      <c r="K14" s="31">
        <v>4</v>
      </c>
      <c r="L14" s="36"/>
      <c r="N14">
        <v>6076</v>
      </c>
    </row>
    <row r="15" spans="2:14" ht="15" customHeight="1">
      <c r="B15" s="31">
        <v>4</v>
      </c>
      <c r="C15" s="32" t="str">
        <f>VLOOKUP(N15,'[1]LEDEN'!A:E,2,FALSE)</f>
        <v>BEIRENS Walter</v>
      </c>
      <c r="D15" s="33"/>
      <c r="E15" s="33"/>
      <c r="F15" s="31">
        <v>2</v>
      </c>
      <c r="G15" s="31"/>
      <c r="H15" s="31">
        <v>20</v>
      </c>
      <c r="I15" s="31">
        <v>27</v>
      </c>
      <c r="J15" s="34">
        <f t="shared" si="0"/>
        <v>0.74</v>
      </c>
      <c r="K15" s="31">
        <v>4</v>
      </c>
      <c r="L15" s="36"/>
      <c r="N15">
        <v>6076</v>
      </c>
    </row>
    <row r="16" spans="1:13" ht="15" customHeight="1">
      <c r="A16" s="37"/>
      <c r="B16" s="38"/>
      <c r="C16" s="37" t="s">
        <v>20</v>
      </c>
      <c r="D16" s="37"/>
      <c r="E16" s="37" t="s">
        <v>21</v>
      </c>
      <c r="F16" s="39">
        <f>SUM(F10:F15)</f>
        <v>2</v>
      </c>
      <c r="G16" s="39">
        <f>SUM(G10:G15)</f>
        <v>0</v>
      </c>
      <c r="H16" s="39">
        <f>SUM(H10:H15)</f>
        <v>73</v>
      </c>
      <c r="I16" s="39">
        <f>SUM(I10:I15)</f>
        <v>87</v>
      </c>
      <c r="J16" s="40">
        <f t="shared" si="0"/>
        <v>0.83</v>
      </c>
      <c r="K16" s="39">
        <f>MAX(K10:K15)</f>
        <v>4</v>
      </c>
      <c r="L16" s="41"/>
      <c r="M16" s="42"/>
    </row>
    <row r="17" spans="1:12" ht="8.25" customHeight="1" thickBot="1">
      <c r="A17" s="43"/>
      <c r="B17" s="44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ht="7.5" customHeight="1"/>
    <row r="19" spans="1:12" ht="12.75">
      <c r="A19" s="23" t="s">
        <v>12</v>
      </c>
      <c r="B19" s="24" t="str">
        <f>VLOOKUP(L19,'[1]LEDEN'!A:E,2,FALSE)</f>
        <v>BEIRENS Walter</v>
      </c>
      <c r="C19" s="23"/>
      <c r="D19" s="23"/>
      <c r="E19" s="23"/>
      <c r="F19" s="23" t="s">
        <v>13</v>
      </c>
      <c r="G19" s="25" t="str">
        <f>VLOOKUP(L19,'[1]LEDEN'!A:E,3,FALSE)</f>
        <v>K.ZE</v>
      </c>
      <c r="H19" s="25"/>
      <c r="I19" s="23"/>
      <c r="J19" s="23"/>
      <c r="K19" s="23"/>
      <c r="L19" s="26">
        <v>6076</v>
      </c>
    </row>
    <row r="20" ht="6" customHeight="1"/>
    <row r="21" spans="6:12" ht="12.75">
      <c r="F21" s="27" t="s">
        <v>14</v>
      </c>
      <c r="G21" s="28" t="s">
        <v>15</v>
      </c>
      <c r="H21" s="28">
        <v>2.3</v>
      </c>
      <c r="I21" s="29" t="s">
        <v>16</v>
      </c>
      <c r="J21" s="30" t="s">
        <v>17</v>
      </c>
      <c r="K21" s="28" t="s">
        <v>18</v>
      </c>
      <c r="L21" s="28" t="s">
        <v>19</v>
      </c>
    </row>
    <row r="22" spans="2:14" ht="12.75">
      <c r="B22" s="31">
        <v>1</v>
      </c>
      <c r="C22" s="32" t="str">
        <f>VLOOKUP(N22,'[1]LEDEN'!A:E,2,FALSE)</f>
        <v>SCHOUTETENS Marc</v>
      </c>
      <c r="D22" s="33"/>
      <c r="E22" s="33"/>
      <c r="F22" s="31">
        <v>0</v>
      </c>
      <c r="G22" s="31"/>
      <c r="H22" s="31">
        <v>15</v>
      </c>
      <c r="I22" s="31">
        <v>31</v>
      </c>
      <c r="J22" s="34">
        <f aca="true" t="shared" si="1" ref="J22:J28">ROUNDDOWN(H22/I22,2)</f>
        <v>0.48</v>
      </c>
      <c r="K22" s="31">
        <v>3</v>
      </c>
      <c r="L22" s="35"/>
      <c r="N22">
        <v>7822</v>
      </c>
    </row>
    <row r="23" spans="2:14" ht="12.75">
      <c r="B23" s="31">
        <v>2</v>
      </c>
      <c r="C23" s="32" t="str">
        <f>VLOOKUP(N23,'[1]LEDEN'!A:E,2,FALSE)</f>
        <v>GEERLANDT José</v>
      </c>
      <c r="D23" s="33"/>
      <c r="E23" s="33"/>
      <c r="F23" s="31">
        <v>0</v>
      </c>
      <c r="G23" s="31"/>
      <c r="H23" s="31">
        <v>11</v>
      </c>
      <c r="I23" s="31">
        <v>25</v>
      </c>
      <c r="J23" s="34">
        <f t="shared" si="1"/>
        <v>0.44</v>
      </c>
      <c r="K23" s="31">
        <v>2</v>
      </c>
      <c r="L23" s="36">
        <v>4</v>
      </c>
      <c r="N23">
        <v>4119</v>
      </c>
    </row>
    <row r="24" spans="2:12" ht="12.75" customHeight="1" hidden="1">
      <c r="B24" s="31"/>
      <c r="C24" s="32" t="e">
        <f>VLOOKUP(N24,'[1]LEDEN'!A:E,2,FALSE)</f>
        <v>#N/A</v>
      </c>
      <c r="D24" s="33"/>
      <c r="E24" s="33"/>
      <c r="F24" s="31"/>
      <c r="G24" s="31"/>
      <c r="H24" s="31">
        <f>G24/8*7</f>
        <v>0</v>
      </c>
      <c r="I24" s="31"/>
      <c r="J24" s="34" t="e">
        <f t="shared" si="1"/>
        <v>#DIV/0!</v>
      </c>
      <c r="K24" s="31"/>
      <c r="L24" s="36"/>
    </row>
    <row r="25" spans="2:12" ht="12.75" customHeight="1" hidden="1">
      <c r="B25" s="31"/>
      <c r="C25" s="32" t="e">
        <f>VLOOKUP(N25,'[1]LEDEN'!A:E,2,FALSE)</f>
        <v>#N/A</v>
      </c>
      <c r="D25" s="33"/>
      <c r="E25" s="33"/>
      <c r="F25" s="31"/>
      <c r="G25" s="31"/>
      <c r="H25" s="31">
        <f>G25/8*7</f>
        <v>0</v>
      </c>
      <c r="I25" s="31"/>
      <c r="J25" s="34" t="e">
        <f t="shared" si="1"/>
        <v>#DIV/0!</v>
      </c>
      <c r="K25" s="31"/>
      <c r="L25" s="36"/>
    </row>
    <row r="26" spans="2:14" ht="12.75">
      <c r="B26" s="31">
        <v>3</v>
      </c>
      <c r="C26" s="32" t="str">
        <f>VLOOKUP(N26,'[1]LEDEN'!A:E,2,FALSE)</f>
        <v>BLATON Karel</v>
      </c>
      <c r="D26" s="33"/>
      <c r="E26" s="33"/>
      <c r="F26" s="31">
        <v>2</v>
      </c>
      <c r="G26" s="31"/>
      <c r="H26" s="31">
        <v>20</v>
      </c>
      <c r="I26" s="31">
        <v>23</v>
      </c>
      <c r="J26" s="34">
        <f t="shared" si="1"/>
        <v>0.86</v>
      </c>
      <c r="K26" s="31">
        <v>4</v>
      </c>
      <c r="L26" s="36"/>
      <c r="N26">
        <v>7013</v>
      </c>
    </row>
    <row r="27" spans="2:14" ht="12.75">
      <c r="B27" s="31">
        <v>4</v>
      </c>
      <c r="C27" s="32" t="str">
        <f>VLOOKUP(N27,'[1]LEDEN'!A:E,2,FALSE)</f>
        <v>BLATON Karel</v>
      </c>
      <c r="D27" s="33"/>
      <c r="E27" s="33"/>
      <c r="F27" s="31">
        <v>0</v>
      </c>
      <c r="G27" s="31"/>
      <c r="H27" s="31">
        <v>15</v>
      </c>
      <c r="I27" s="31">
        <v>27</v>
      </c>
      <c r="J27" s="34">
        <f t="shared" si="1"/>
        <v>0.55</v>
      </c>
      <c r="K27" s="31">
        <v>3</v>
      </c>
      <c r="L27" s="36"/>
      <c r="N27">
        <v>7013</v>
      </c>
    </row>
    <row r="28" spans="1:12" ht="12.75">
      <c r="A28" s="37"/>
      <c r="B28" s="38"/>
      <c r="C28" s="37" t="s">
        <v>20</v>
      </c>
      <c r="D28" s="37"/>
      <c r="E28" s="37" t="s">
        <v>21</v>
      </c>
      <c r="F28" s="39">
        <f>SUM(F22:F27)</f>
        <v>2</v>
      </c>
      <c r="G28" s="39">
        <f>SUM(G22:G27)</f>
        <v>0</v>
      </c>
      <c r="H28" s="39">
        <f>SUM(H22:H27)</f>
        <v>61</v>
      </c>
      <c r="I28" s="39">
        <f>SUM(I22:I27)</f>
        <v>106</v>
      </c>
      <c r="J28" s="40">
        <f t="shared" si="1"/>
        <v>0.57</v>
      </c>
      <c r="K28" s="39">
        <f>MAX(K22:K27)</f>
        <v>4</v>
      </c>
      <c r="L28" s="41"/>
    </row>
    <row r="29" spans="1:12" ht="7.5" customHeight="1" thickBot="1">
      <c r="A29" s="43"/>
      <c r="B29" s="44"/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ht="3.75" customHeight="1"/>
    <row r="31" spans="1:12" ht="12.75">
      <c r="A31" s="23" t="s">
        <v>12</v>
      </c>
      <c r="B31" s="24" t="str">
        <f>VLOOKUP(L31,'[1]LEDEN'!A:E,2,FALSE)</f>
        <v>SCHOUTETENS Marc</v>
      </c>
      <c r="C31" s="23"/>
      <c r="D31" s="23"/>
      <c r="E31" s="23"/>
      <c r="F31" s="23" t="s">
        <v>13</v>
      </c>
      <c r="G31" s="25" t="str">
        <f>VLOOKUP(L31,'[1]LEDEN'!A:E,3,FALSE)</f>
        <v>OBA</v>
      </c>
      <c r="H31" s="25"/>
      <c r="I31" s="23"/>
      <c r="J31" s="23"/>
      <c r="K31" s="23"/>
      <c r="L31" s="26">
        <v>7822</v>
      </c>
    </row>
    <row r="32" ht="7.5" customHeight="1"/>
    <row r="33" spans="6:12" ht="12.75">
      <c r="F33" s="27" t="s">
        <v>14</v>
      </c>
      <c r="G33" s="28" t="s">
        <v>15</v>
      </c>
      <c r="H33" s="28">
        <v>2.3</v>
      </c>
      <c r="I33" s="29" t="s">
        <v>16</v>
      </c>
      <c r="J33" s="30" t="s">
        <v>17</v>
      </c>
      <c r="K33" s="28" t="s">
        <v>18</v>
      </c>
      <c r="L33" s="28" t="s">
        <v>19</v>
      </c>
    </row>
    <row r="34" spans="2:14" ht="12.75">
      <c r="B34" s="31">
        <v>1</v>
      </c>
      <c r="C34" s="32" t="str">
        <f>VLOOKUP(N34,'[1]LEDEN'!A:E,2,FALSE)</f>
        <v>BEIRENS Walter</v>
      </c>
      <c r="D34" s="33"/>
      <c r="E34" s="33"/>
      <c r="F34" s="31">
        <v>2</v>
      </c>
      <c r="G34" s="31"/>
      <c r="H34" s="31">
        <v>20</v>
      </c>
      <c r="I34" s="31">
        <v>31</v>
      </c>
      <c r="J34" s="34">
        <f aca="true" t="shared" si="2" ref="J34:J40">ROUNDDOWN(H34/I34,2)</f>
        <v>0.64</v>
      </c>
      <c r="K34" s="31">
        <v>3</v>
      </c>
      <c r="L34" s="35"/>
      <c r="N34">
        <v>6076</v>
      </c>
    </row>
    <row r="35" spans="2:14" ht="12.75">
      <c r="B35" s="31">
        <v>2</v>
      </c>
      <c r="C35" s="32" t="str">
        <f>VLOOKUP(N35,'[1]LEDEN'!A:E,2,FALSE)</f>
        <v>BLATON Karel</v>
      </c>
      <c r="D35" s="33"/>
      <c r="E35" s="33"/>
      <c r="F35" s="31">
        <v>2</v>
      </c>
      <c r="G35" s="31"/>
      <c r="H35" s="31">
        <v>20</v>
      </c>
      <c r="I35" s="31">
        <v>16</v>
      </c>
      <c r="J35" s="34">
        <f t="shared" si="2"/>
        <v>1.25</v>
      </c>
      <c r="K35" s="31">
        <v>8</v>
      </c>
      <c r="L35" s="36">
        <v>2</v>
      </c>
      <c r="N35">
        <v>7013</v>
      </c>
    </row>
    <row r="36" spans="2:12" ht="12.75" customHeight="1" hidden="1">
      <c r="B36" s="31">
        <v>3</v>
      </c>
      <c r="C36" s="32" t="e">
        <f>VLOOKUP(N36,'[1]LEDEN'!A:E,2,FALSE)</f>
        <v>#N/A</v>
      </c>
      <c r="D36" s="33"/>
      <c r="E36" s="33"/>
      <c r="F36" s="31"/>
      <c r="G36" s="31"/>
      <c r="H36" s="31">
        <f>G36/8*7</f>
        <v>0</v>
      </c>
      <c r="I36" s="31"/>
      <c r="J36" s="34" t="e">
        <f t="shared" si="2"/>
        <v>#DIV/0!</v>
      </c>
      <c r="K36" s="31"/>
      <c r="L36" s="36"/>
    </row>
    <row r="37" spans="2:12" ht="12.75" customHeight="1" hidden="1">
      <c r="B37" s="31">
        <v>4</v>
      </c>
      <c r="C37" s="32" t="e">
        <f>VLOOKUP(N37,'[1]LEDEN'!A:E,2,FALSE)</f>
        <v>#N/A</v>
      </c>
      <c r="D37" s="33"/>
      <c r="E37" s="33"/>
      <c r="F37" s="31"/>
      <c r="G37" s="31"/>
      <c r="H37" s="31">
        <f>G37/8*7</f>
        <v>0</v>
      </c>
      <c r="I37" s="31"/>
      <c r="J37" s="34" t="e">
        <f t="shared" si="2"/>
        <v>#DIV/0!</v>
      </c>
      <c r="K37" s="31"/>
      <c r="L37" s="36"/>
    </row>
    <row r="38" spans="2:14" ht="12.75">
      <c r="B38" s="31">
        <v>3</v>
      </c>
      <c r="C38" s="32" t="str">
        <f>VLOOKUP(N38,'[1]LEDEN'!A:E,2,FALSE)</f>
        <v>GEERLANDT José</v>
      </c>
      <c r="D38" s="33"/>
      <c r="E38" s="33"/>
      <c r="F38" s="31">
        <v>2</v>
      </c>
      <c r="G38" s="31"/>
      <c r="H38" s="31">
        <v>20</v>
      </c>
      <c r="I38" s="31">
        <v>35</v>
      </c>
      <c r="J38" s="34">
        <f t="shared" si="2"/>
        <v>0.57</v>
      </c>
      <c r="K38" s="31">
        <v>3</v>
      </c>
      <c r="L38" s="36"/>
      <c r="N38">
        <v>4119</v>
      </c>
    </row>
    <row r="39" spans="2:14" ht="12.75">
      <c r="B39" s="31">
        <v>4</v>
      </c>
      <c r="C39" s="32" t="str">
        <f>VLOOKUP(N39,'[1]LEDEN'!A:E,2,FALSE)</f>
        <v>GEERLANDT José</v>
      </c>
      <c r="D39" s="33"/>
      <c r="E39" s="33"/>
      <c r="F39" s="31">
        <v>0</v>
      </c>
      <c r="G39" s="31"/>
      <c r="H39" s="31">
        <v>12</v>
      </c>
      <c r="I39" s="31">
        <v>28</v>
      </c>
      <c r="J39" s="34">
        <f t="shared" si="2"/>
        <v>0.42</v>
      </c>
      <c r="K39" s="31">
        <v>3</v>
      </c>
      <c r="L39" s="36"/>
      <c r="N39">
        <v>4119</v>
      </c>
    </row>
    <row r="40" spans="1:12" ht="12.75">
      <c r="A40" s="37"/>
      <c r="B40" s="38"/>
      <c r="C40" s="37" t="s">
        <v>20</v>
      </c>
      <c r="D40" s="37"/>
      <c r="E40" s="37" t="s">
        <v>21</v>
      </c>
      <c r="F40" s="39">
        <f>SUM(F34:F39)</f>
        <v>6</v>
      </c>
      <c r="G40" s="39">
        <f>SUM(G34:G39)</f>
        <v>0</v>
      </c>
      <c r="H40" s="39">
        <f>SUM(H34:H39)</f>
        <v>72</v>
      </c>
      <c r="I40" s="39">
        <f>SUM(I34:I39)</f>
        <v>110</v>
      </c>
      <c r="J40" s="40">
        <f t="shared" si="2"/>
        <v>0.65</v>
      </c>
      <c r="K40" s="39">
        <f>MAX(K34:K39)</f>
        <v>8</v>
      </c>
      <c r="L40" s="41"/>
    </row>
    <row r="41" spans="1:12" ht="6.75" customHeight="1" thickBot="1">
      <c r="A41" s="43"/>
      <c r="B41" s="44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ht="6" customHeight="1"/>
    <row r="43" spans="1:12" ht="13.5" customHeight="1">
      <c r="A43" s="23" t="s">
        <v>12</v>
      </c>
      <c r="B43" s="24" t="str">
        <f>VLOOKUP(L43,'[1]LEDEN'!A:E,2,FALSE)</f>
        <v>GEERLANDT José</v>
      </c>
      <c r="C43" s="23"/>
      <c r="D43" s="23"/>
      <c r="E43" s="23"/>
      <c r="F43" s="23" t="s">
        <v>13</v>
      </c>
      <c r="G43" s="25" t="str">
        <f>VLOOKUP(L43,'[1]LEDEN'!A:E,3,FALSE)</f>
        <v>OS</v>
      </c>
      <c r="H43" s="25"/>
      <c r="I43" s="23"/>
      <c r="J43" s="23"/>
      <c r="K43" s="23"/>
      <c r="L43" s="26">
        <v>4119</v>
      </c>
    </row>
    <row r="45" spans="6:12" ht="12.75">
      <c r="F45" s="27" t="s">
        <v>14</v>
      </c>
      <c r="G45" s="28" t="s">
        <v>15</v>
      </c>
      <c r="H45" s="28">
        <v>2.3</v>
      </c>
      <c r="I45" s="29" t="s">
        <v>16</v>
      </c>
      <c r="J45" s="30" t="s">
        <v>17</v>
      </c>
      <c r="K45" s="28" t="s">
        <v>18</v>
      </c>
      <c r="L45" s="28" t="s">
        <v>19</v>
      </c>
    </row>
    <row r="46" spans="2:14" ht="12.75">
      <c r="B46" s="31">
        <v>1</v>
      </c>
      <c r="C46" s="32" t="str">
        <f>VLOOKUP(N46,'[1]LEDEN'!A:E,2,FALSE)</f>
        <v>BLATON Karel</v>
      </c>
      <c r="D46" s="33"/>
      <c r="E46" s="33"/>
      <c r="F46" s="31">
        <v>2</v>
      </c>
      <c r="G46" s="31"/>
      <c r="H46" s="31">
        <v>20</v>
      </c>
      <c r="I46" s="31">
        <v>21</v>
      </c>
      <c r="J46" s="34">
        <f aca="true" t="shared" si="3" ref="J46:J52">ROUNDDOWN(H46/I46,2)</f>
        <v>0.95</v>
      </c>
      <c r="K46" s="31">
        <v>3</v>
      </c>
      <c r="L46" s="35"/>
      <c r="N46">
        <v>7013</v>
      </c>
    </row>
    <row r="47" spans="2:14" ht="12.75">
      <c r="B47" s="31">
        <v>2</v>
      </c>
      <c r="C47" s="32" t="str">
        <f>VLOOKUP(N47,'[1]LEDEN'!A:E,2,FALSE)</f>
        <v>BEIRENS Walter</v>
      </c>
      <c r="D47" s="33"/>
      <c r="E47" s="33"/>
      <c r="F47" s="31">
        <v>2</v>
      </c>
      <c r="G47" s="31"/>
      <c r="H47" s="31">
        <v>20</v>
      </c>
      <c r="I47" s="31">
        <v>25</v>
      </c>
      <c r="J47" s="34">
        <f t="shared" si="3"/>
        <v>0.8</v>
      </c>
      <c r="K47" s="31" t="s">
        <v>22</v>
      </c>
      <c r="L47" s="45">
        <v>1</v>
      </c>
      <c r="N47">
        <v>6076</v>
      </c>
    </row>
    <row r="48" spans="2:12" ht="12.75" customHeight="1" hidden="1">
      <c r="B48" s="31">
        <v>3</v>
      </c>
      <c r="C48" s="32" t="e">
        <f>VLOOKUP(N48,'[1]LEDEN'!A:E,2,FALSE)</f>
        <v>#N/A</v>
      </c>
      <c r="D48" s="33"/>
      <c r="E48" s="33"/>
      <c r="F48" s="31"/>
      <c r="G48" s="31"/>
      <c r="H48" s="31">
        <f>G48/8*7</f>
        <v>0</v>
      </c>
      <c r="I48" s="31"/>
      <c r="J48" s="34" t="e">
        <f t="shared" si="3"/>
        <v>#DIV/0!</v>
      </c>
      <c r="K48" s="31"/>
      <c r="L48" s="45"/>
    </row>
    <row r="49" spans="2:12" ht="12.75" customHeight="1" hidden="1">
      <c r="B49" s="31">
        <v>4</v>
      </c>
      <c r="C49" s="32" t="e">
        <f>VLOOKUP(N49,'[1]LEDEN'!A:E,2,FALSE)</f>
        <v>#N/A</v>
      </c>
      <c r="D49" s="33"/>
      <c r="E49" s="33"/>
      <c r="F49" s="31"/>
      <c r="G49" s="31"/>
      <c r="H49" s="31">
        <f>G49/8*7</f>
        <v>0</v>
      </c>
      <c r="I49" s="31"/>
      <c r="J49" s="34" t="e">
        <f t="shared" si="3"/>
        <v>#DIV/0!</v>
      </c>
      <c r="K49" s="31"/>
      <c r="L49" s="45"/>
    </row>
    <row r="50" spans="2:14" ht="12.75">
      <c r="B50" s="31">
        <v>3</v>
      </c>
      <c r="C50" s="32" t="str">
        <f>VLOOKUP(N50,'[1]LEDEN'!A:E,2,FALSE)</f>
        <v>SCHOUTETENS Marc</v>
      </c>
      <c r="D50" s="33"/>
      <c r="E50" s="33"/>
      <c r="F50" s="31">
        <v>0</v>
      </c>
      <c r="G50" s="31"/>
      <c r="H50" s="31">
        <v>19</v>
      </c>
      <c r="I50" s="31">
        <v>35</v>
      </c>
      <c r="J50" s="34">
        <f t="shared" si="3"/>
        <v>0.54</v>
      </c>
      <c r="K50" s="31">
        <v>4</v>
      </c>
      <c r="L50" s="45"/>
      <c r="N50">
        <v>7822</v>
      </c>
    </row>
    <row r="51" spans="2:14" ht="12.75">
      <c r="B51" s="31">
        <v>4</v>
      </c>
      <c r="C51" s="32" t="str">
        <f>VLOOKUP(N51,'[1]LEDEN'!A:E,2,FALSE)</f>
        <v>SCHOUTETENS Marc</v>
      </c>
      <c r="D51" s="33"/>
      <c r="E51" s="33"/>
      <c r="F51" s="31">
        <v>2</v>
      </c>
      <c r="G51" s="31"/>
      <c r="H51" s="31">
        <v>20</v>
      </c>
      <c r="I51" s="31">
        <v>28</v>
      </c>
      <c r="J51" s="34">
        <f t="shared" si="3"/>
        <v>0.71</v>
      </c>
      <c r="K51" s="31">
        <v>3</v>
      </c>
      <c r="L51" s="45"/>
      <c r="N51">
        <v>7822</v>
      </c>
    </row>
    <row r="52" spans="1:12" ht="12.75">
      <c r="A52" s="37"/>
      <c r="B52" s="38"/>
      <c r="C52" s="37" t="s">
        <v>20</v>
      </c>
      <c r="D52" s="37"/>
      <c r="E52" s="37" t="s">
        <v>21</v>
      </c>
      <c r="F52" s="39">
        <f>SUM(F46:F51)</f>
        <v>6</v>
      </c>
      <c r="G52" s="39">
        <f>SUM(G46:G51)</f>
        <v>0</v>
      </c>
      <c r="H52" s="39">
        <f>SUM(H46:H51)</f>
        <v>79</v>
      </c>
      <c r="I52" s="39">
        <f>SUM(I46:I51)</f>
        <v>109</v>
      </c>
      <c r="J52" s="40">
        <f t="shared" si="3"/>
        <v>0.72</v>
      </c>
      <c r="K52" s="39">
        <f>MAX(K46:K51)</f>
        <v>4</v>
      </c>
      <c r="L52" s="41"/>
    </row>
    <row r="53" spans="1:12" ht="4.5" customHeight="1" thickBot="1">
      <c r="A53" s="43"/>
      <c r="B53" s="44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ht="12" customHeight="1"/>
    <row r="55" spans="2:13" ht="15">
      <c r="B55" s="46" t="s">
        <v>23</v>
      </c>
      <c r="C55" s="47"/>
      <c r="D55" s="46"/>
      <c r="E55" s="47"/>
      <c r="F55" s="47"/>
      <c r="G55" s="47"/>
      <c r="H55" s="47"/>
      <c r="I55" s="46" t="s">
        <v>29</v>
      </c>
      <c r="J55" s="46"/>
      <c r="K55" s="46"/>
      <c r="L55" s="47"/>
      <c r="M55" s="47"/>
    </row>
    <row r="56" spans="2:13" ht="15">
      <c r="B56" s="48"/>
      <c r="C56" s="47"/>
      <c r="D56" s="48"/>
      <c r="E56" s="47"/>
      <c r="F56" s="47"/>
      <c r="G56" s="47"/>
      <c r="H56" s="47"/>
      <c r="I56" s="46" t="s">
        <v>24</v>
      </c>
      <c r="J56" s="46"/>
      <c r="K56" s="46"/>
      <c r="L56" s="47"/>
      <c r="M56" s="47"/>
    </row>
    <row r="57" spans="2:13" ht="15">
      <c r="B57" s="46" t="s">
        <v>25</v>
      </c>
      <c r="C57" s="47"/>
      <c r="D57" s="48"/>
      <c r="E57" s="49">
        <v>4119</v>
      </c>
      <c r="F57" s="47"/>
      <c r="G57" s="47"/>
      <c r="H57" s="47"/>
      <c r="I57" s="47"/>
      <c r="J57" s="47"/>
      <c r="K57" s="47"/>
      <c r="L57" s="47"/>
      <c r="M57" s="47"/>
    </row>
    <row r="58" spans="2:13" ht="15">
      <c r="B58" s="50" t="s">
        <v>26</v>
      </c>
      <c r="C58" s="51"/>
      <c r="D58" s="52"/>
      <c r="E58" s="47"/>
      <c r="F58" s="47"/>
      <c r="G58" s="47"/>
      <c r="H58" s="47"/>
      <c r="I58" s="47"/>
      <c r="J58" s="47"/>
      <c r="K58" s="47"/>
      <c r="L58" s="47"/>
      <c r="M58" s="47"/>
    </row>
    <row r="59" spans="2:13" ht="12.75">
      <c r="B59" s="53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2:13" ht="12.75">
      <c r="B60" s="53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spans="2:13" ht="15.75">
      <c r="B61" s="53"/>
      <c r="C61" s="54">
        <v>40551</v>
      </c>
      <c r="D61" s="54"/>
      <c r="E61" s="47"/>
      <c r="F61" s="47"/>
      <c r="G61" s="47"/>
      <c r="H61" s="47"/>
      <c r="I61" s="55" t="s">
        <v>27</v>
      </c>
      <c r="J61" s="56" t="s">
        <v>28</v>
      </c>
      <c r="K61" s="56"/>
      <c r="L61" s="56"/>
      <c r="M61" s="56"/>
    </row>
    <row r="62" spans="6:11" ht="12.75">
      <c r="F62" s="22"/>
      <c r="G62" s="22"/>
      <c r="H62" s="22"/>
      <c r="I62" s="22"/>
      <c r="J62" s="22"/>
      <c r="K62" s="22"/>
    </row>
  </sheetData>
  <sheetProtection/>
  <mergeCells count="10">
    <mergeCell ref="L47:L51"/>
    <mergeCell ref="B58:D58"/>
    <mergeCell ref="C61:D61"/>
    <mergeCell ref="J61:M61"/>
    <mergeCell ref="C3:D3"/>
    <mergeCell ref="F3:I3"/>
    <mergeCell ref="K3:M3"/>
    <mergeCell ref="L11:L15"/>
    <mergeCell ref="L23:L27"/>
    <mergeCell ref="L35:L39"/>
  </mergeCells>
  <printOptions/>
  <pageMargins left="0.31" right="0.24" top="0.6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cp:lastPrinted>2011-01-08T19:00:58Z</cp:lastPrinted>
  <dcterms:created xsi:type="dcterms:W3CDTF">2011-01-08T18:58:57Z</dcterms:created>
  <dcterms:modified xsi:type="dcterms:W3CDTF">2011-01-08T19:08:44Z</dcterms:modified>
  <cp:category/>
  <cp:version/>
  <cp:contentType/>
  <cp:contentStatus/>
</cp:coreProperties>
</file>