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<sst xmlns="http://schemas.openxmlformats.org/spreadsheetml/2006/main" count="59" uniqueCount="31">
  <si>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</si>
  <si>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</si>
  <si>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</si>
  <si>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</si>
  <si>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</si>
  <si>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</si>
  <si>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</si>
  <si>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</si>
  <si>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</si>
  <si>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</si>
  <si>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</si>
  <si>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</si>
  <si>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</si>
  <si>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</si>
  <si>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</si>
  <si>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</si>
  <si>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</si>
  <si>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</si>
  <si>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</si>
  <si>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</si>
  <si>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</si>
  <si>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 3° Kl</t>
  </si>
  <si>
    <t>OG</t>
  </si>
  <si>
    <t xml:space="preserve">DSB : </t>
  </si>
  <si>
    <t xml:space="preserve">GEW. FINALE : </t>
  </si>
  <si>
    <t>02/03.04.2011</t>
  </si>
  <si>
    <t>VAN WESEMAEL,Walter</t>
  </si>
  <si>
    <t>DELAERE,Marc</t>
  </si>
  <si>
    <t>K. BiGi OOSTKAMP</t>
  </si>
  <si>
    <t>DISTRICT WAASLAND</t>
  </si>
  <si>
    <t xml:space="preserve">VZW/ASBL – Zetel/Siège : 3000 LEUVEN,Martelarenplein 13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</si>
</sst>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8"/>
      <name val="@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2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12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11" fillId="0" borderId="0" xfId="55" applyFont="1">
      <alignment/>
      <protection/>
    </xf>
    <xf numFmtId="0" fontId="14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11" fillId="0" borderId="0" xfId="55" applyNumberFormat="1" applyFont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B48" sqref="B48:M5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52">
        <v>40596</v>
      </c>
      <c r="D3" s="52"/>
      <c r="E3" s="11" t="s">
        <v>7</v>
      </c>
      <c r="F3" s="53" t="s">
        <v>8</v>
      </c>
      <c r="G3" s="53"/>
      <c r="H3" s="53"/>
      <c r="I3" s="53"/>
      <c r="J3" s="12" t="s">
        <v>9</v>
      </c>
      <c r="K3" s="54" t="s">
        <v>10</v>
      </c>
      <c r="L3" s="54"/>
      <c r="M3" s="55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11.25" customHeight="1">
      <c r="B5" s="45" t="s">
        <v>30</v>
      </c>
    </row>
    <row r="6" ht="5.25" customHeight="1"/>
    <row r="7" spans="1:12" ht="12.75">
      <c r="A7" s="18" t="s">
        <v>11</v>
      </c>
      <c r="B7" s="19" t="str">
        <f>VLOOKUP(L7,'[1]LEDEN'!A:E,2,FALSE)</f>
        <v>VERMEULEN Johan</v>
      </c>
      <c r="C7" s="18"/>
      <c r="D7" s="18"/>
      <c r="E7" s="18"/>
      <c r="F7" s="20" t="s">
        <v>12</v>
      </c>
      <c r="G7" s="21" t="str">
        <f>VLOOKUP(L7,'[1]LEDEN'!A:E,3,FALSE)</f>
        <v>OS</v>
      </c>
      <c r="H7" s="21"/>
      <c r="I7" s="20"/>
      <c r="J7" s="20"/>
      <c r="K7" s="20"/>
      <c r="L7" s="22">
        <v>7010</v>
      </c>
    </row>
    <row r="8" ht="6" customHeight="1"/>
    <row r="9" spans="6:12" ht="12.75">
      <c r="F9" s="23" t="s">
        <v>13</v>
      </c>
      <c r="G9" s="23" t="s">
        <v>14</v>
      </c>
      <c r="H9" s="23">
        <v>2.3</v>
      </c>
      <c r="I9" s="23" t="s">
        <v>15</v>
      </c>
      <c r="J9" s="24" t="s">
        <v>16</v>
      </c>
      <c r="K9" s="23" t="s">
        <v>17</v>
      </c>
      <c r="L9" s="23" t="s">
        <v>18</v>
      </c>
    </row>
    <row r="10" spans="2:14" ht="15" customHeight="1">
      <c r="B10" s="25">
        <v>1</v>
      </c>
      <c r="C10" s="26" t="str">
        <f>VLOOKUP(N10,'[1]LEDEN'!A:E,2,FALSE)</f>
        <v>SOENENS Joël</v>
      </c>
      <c r="D10" s="27"/>
      <c r="E10" s="27"/>
      <c r="F10" s="25">
        <v>2</v>
      </c>
      <c r="G10" s="25"/>
      <c r="H10" s="25">
        <v>22</v>
      </c>
      <c r="I10" s="25">
        <v>47</v>
      </c>
      <c r="J10" s="28">
        <f>ROUNDDOWN(H10/I10,3)</f>
        <v>0.468</v>
      </c>
      <c r="K10" s="25">
        <v>3</v>
      </c>
      <c r="L10" s="29"/>
      <c r="N10">
        <v>7287</v>
      </c>
    </row>
    <row r="11" spans="2:14" ht="15" customHeight="1">
      <c r="B11" s="25">
        <v>2</v>
      </c>
      <c r="C11" s="26" t="str">
        <f>VLOOKUP(N11,'[1]LEDEN'!A:E,2,FALSE)</f>
        <v>VANNESTE Larry</v>
      </c>
      <c r="D11" s="27"/>
      <c r="E11" s="27"/>
      <c r="F11" s="25">
        <v>2</v>
      </c>
      <c r="G11" s="25"/>
      <c r="H11" s="25">
        <v>22</v>
      </c>
      <c r="I11" s="25">
        <v>47</v>
      </c>
      <c r="J11" s="28">
        <f>ROUNDDOWN(H11/I11,3)</f>
        <v>0.468</v>
      </c>
      <c r="K11" s="25">
        <v>3</v>
      </c>
      <c r="L11" s="46">
        <v>2</v>
      </c>
      <c r="N11">
        <v>7291</v>
      </c>
    </row>
    <row r="12" spans="2:14" ht="15" customHeight="1">
      <c r="B12" s="25">
        <v>3</v>
      </c>
      <c r="C12" s="26" t="str">
        <f>VLOOKUP(N12,'[1]LEDEN'!A:E,2,FALSE)</f>
        <v>DELAERE Marc</v>
      </c>
      <c r="D12" s="27"/>
      <c r="E12" s="27"/>
      <c r="F12" s="25">
        <v>0</v>
      </c>
      <c r="G12" s="25"/>
      <c r="H12" s="25">
        <v>11</v>
      </c>
      <c r="I12" s="25">
        <v>30</v>
      </c>
      <c r="J12" s="28">
        <f>ROUNDDOWN(H12/I12,3)</f>
        <v>0.366</v>
      </c>
      <c r="K12" s="25">
        <v>3</v>
      </c>
      <c r="L12" s="46"/>
      <c r="N12">
        <v>6399</v>
      </c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>ROUNDDOWN(H13/I13,3)</f>
        <v>#DIV/0!</v>
      </c>
      <c r="K13" s="25"/>
      <c r="L13" s="46"/>
    </row>
    <row r="14" spans="1:13" ht="15" customHeight="1">
      <c r="A14" s="30"/>
      <c r="B14" s="31"/>
      <c r="C14" s="32" t="s">
        <v>19</v>
      </c>
      <c r="D14" s="30"/>
      <c r="E14" s="30" t="s">
        <v>20</v>
      </c>
      <c r="F14" s="33">
        <f>SUM(F10:F13)</f>
        <v>4</v>
      </c>
      <c r="G14" s="33">
        <f>SUM(G10:G13)</f>
        <v>0</v>
      </c>
      <c r="H14" s="33">
        <f>SUM(H10:H13)</f>
        <v>55</v>
      </c>
      <c r="I14" s="33">
        <f>SUM(I10:I13)</f>
        <v>124</v>
      </c>
      <c r="J14" s="34">
        <f>ROUNDDOWN(H14/I14,3)</f>
        <v>0.443</v>
      </c>
      <c r="K14" s="33">
        <f>MAX(K10:K13)</f>
        <v>3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8"/>
      <c r="G15" s="38"/>
      <c r="H15" s="38"/>
      <c r="I15" s="38"/>
      <c r="J15" s="38"/>
      <c r="K15" s="38"/>
      <c r="L15" s="37"/>
    </row>
    <row r="16" ht="7.5" customHeight="1"/>
    <row r="17" spans="1:12" ht="12.75">
      <c r="A17" s="18" t="s">
        <v>11</v>
      </c>
      <c r="B17" s="19" t="str">
        <f>VLOOKUP(L17,'[1]LEDEN'!A:E,2,FALSE)</f>
        <v>DELAERE Marc</v>
      </c>
      <c r="C17" s="18"/>
      <c r="D17" s="18"/>
      <c r="E17" s="18"/>
      <c r="F17" s="20" t="s">
        <v>12</v>
      </c>
      <c r="G17" s="21" t="str">
        <f>VLOOKUP(L17,'[1]LEDEN'!A:E,3,FALSE)</f>
        <v>K.BiGi</v>
      </c>
      <c r="H17" s="21"/>
      <c r="I17" s="20"/>
      <c r="J17" s="20"/>
      <c r="K17" s="20"/>
      <c r="L17" s="22">
        <v>6399</v>
      </c>
    </row>
    <row r="18" ht="6" customHeight="1"/>
    <row r="19" spans="6:12" ht="12.75">
      <c r="F19" s="23" t="s">
        <v>13</v>
      </c>
      <c r="G19" s="23" t="s">
        <v>14</v>
      </c>
      <c r="H19" s="23">
        <v>2.3</v>
      </c>
      <c r="I19" s="23" t="s">
        <v>15</v>
      </c>
      <c r="J19" s="24" t="s">
        <v>16</v>
      </c>
      <c r="K19" s="23" t="s">
        <v>17</v>
      </c>
      <c r="L19" s="23" t="s">
        <v>18</v>
      </c>
    </row>
    <row r="20" spans="2:14" ht="12.75">
      <c r="B20" s="25"/>
      <c r="C20" s="26" t="str">
        <f>VLOOKUP(N20,'[1]LEDEN'!A:E,2,FALSE)</f>
        <v>VANNESTE Larry</v>
      </c>
      <c r="D20" s="27"/>
      <c r="E20" s="27"/>
      <c r="F20" s="25">
        <v>2</v>
      </c>
      <c r="G20" s="25"/>
      <c r="H20" s="25">
        <v>22</v>
      </c>
      <c r="I20" s="25">
        <v>49</v>
      </c>
      <c r="J20" s="28">
        <f>ROUNDDOWN(H20/I20,3)</f>
        <v>0.448</v>
      </c>
      <c r="K20" s="25">
        <v>2</v>
      </c>
      <c r="L20" s="29"/>
      <c r="N20">
        <v>7291</v>
      </c>
    </row>
    <row r="21" spans="2:14" ht="12.75">
      <c r="B21" s="25"/>
      <c r="C21" s="26" t="str">
        <f>VLOOKUP(N21,'[1]LEDEN'!A:E,2,FALSE)</f>
        <v>SOENENS Joël</v>
      </c>
      <c r="D21" s="27"/>
      <c r="E21" s="27"/>
      <c r="F21" s="25">
        <v>2</v>
      </c>
      <c r="G21" s="25"/>
      <c r="H21" s="25">
        <v>22</v>
      </c>
      <c r="I21" s="25">
        <v>37</v>
      </c>
      <c r="J21" s="28">
        <f>ROUNDDOWN(H21/I21,3)</f>
        <v>0.594</v>
      </c>
      <c r="K21" s="25">
        <v>4</v>
      </c>
      <c r="L21" s="56">
        <v>1</v>
      </c>
      <c r="N21">
        <v>7287</v>
      </c>
    </row>
    <row r="22" spans="2:14" ht="12.75">
      <c r="B22" s="25"/>
      <c r="C22" s="26" t="str">
        <f>VLOOKUP(N22,'[1]LEDEN'!A:E,2,FALSE)</f>
        <v>VERMEULEN Johan</v>
      </c>
      <c r="D22" s="27"/>
      <c r="E22" s="27"/>
      <c r="F22" s="25">
        <v>2</v>
      </c>
      <c r="G22" s="25"/>
      <c r="H22" s="25">
        <v>22</v>
      </c>
      <c r="I22" s="25">
        <v>30</v>
      </c>
      <c r="J22" s="28">
        <f>ROUNDDOWN(H22/I22,3)</f>
        <v>0.733</v>
      </c>
      <c r="K22" s="25">
        <v>3</v>
      </c>
      <c r="L22" s="56"/>
      <c r="N22">
        <v>7010</v>
      </c>
    </row>
    <row r="23" spans="2:12" ht="12.75" customHeight="1" hidden="1">
      <c r="B23" s="25"/>
      <c r="C23" s="26" t="e">
        <f>VLOOKUP(N23,'[1]LEDEN'!A:E,2,FALSE)</f>
        <v>#N/A</v>
      </c>
      <c r="D23" s="27"/>
      <c r="E23" s="27"/>
      <c r="F23" s="25"/>
      <c r="G23" s="25"/>
      <c r="H23" s="25">
        <f>G23*0.9082</f>
        <v>0</v>
      </c>
      <c r="I23" s="25"/>
      <c r="J23" s="28" t="e">
        <f>ROUNDDOWN(H23/I23,3)</f>
        <v>#DIV/0!</v>
      </c>
      <c r="K23" s="25"/>
      <c r="L23" s="56"/>
    </row>
    <row r="24" spans="1:12" ht="12.75">
      <c r="A24" s="30"/>
      <c r="B24" s="31"/>
      <c r="C24" s="32" t="s">
        <v>21</v>
      </c>
      <c r="D24" s="30"/>
      <c r="E24" s="30" t="s">
        <v>20</v>
      </c>
      <c r="F24" s="33">
        <f>SUM(F20:F23)</f>
        <v>6</v>
      </c>
      <c r="G24" s="33">
        <f>SUM(G20:G23)</f>
        <v>0</v>
      </c>
      <c r="H24" s="33">
        <f>SUM(H20:H23)</f>
        <v>66</v>
      </c>
      <c r="I24" s="33">
        <f>SUM(I20:I23)</f>
        <v>116</v>
      </c>
      <c r="J24" s="34">
        <f>ROUNDDOWN(H24/I24,3)</f>
        <v>0.568</v>
      </c>
      <c r="K24" s="33">
        <f>MAX(K20:K23)</f>
        <v>4</v>
      </c>
      <c r="L24" s="35"/>
    </row>
    <row r="25" spans="1:12" ht="7.5" customHeight="1" thickBot="1">
      <c r="A25" s="37"/>
      <c r="B25" s="38"/>
      <c r="C25" s="37"/>
      <c r="D25" s="37"/>
      <c r="E25" s="37"/>
      <c r="F25" s="38"/>
      <c r="G25" s="38"/>
      <c r="H25" s="38"/>
      <c r="I25" s="38"/>
      <c r="J25" s="38"/>
      <c r="K25" s="38"/>
      <c r="L25" s="37"/>
    </row>
    <row r="26" ht="6" customHeight="1"/>
    <row r="27" spans="1:12" ht="12.75">
      <c r="A27" s="18" t="s">
        <v>11</v>
      </c>
      <c r="B27" s="19" t="str">
        <f>VLOOKUP(L27,'[1]LEDEN'!A:E,2,FALSE)</f>
        <v>VANNESTE Larry</v>
      </c>
      <c r="C27" s="18"/>
      <c r="D27" s="18"/>
      <c r="E27" s="18"/>
      <c r="F27" s="20" t="s">
        <v>12</v>
      </c>
      <c r="G27" s="21" t="str">
        <f>VLOOKUP(L27,'[1]LEDEN'!A:E,3,FALSE)</f>
        <v>OBA</v>
      </c>
      <c r="H27" s="21"/>
      <c r="I27" s="20"/>
      <c r="J27" s="20"/>
      <c r="K27" s="20"/>
      <c r="L27" s="22">
        <v>7291</v>
      </c>
    </row>
    <row r="28" ht="7.5" customHeight="1"/>
    <row r="29" spans="6:12" ht="12.75">
      <c r="F29" s="23" t="s">
        <v>13</v>
      </c>
      <c r="G29" s="23" t="s">
        <v>14</v>
      </c>
      <c r="H29" s="23">
        <v>2.3</v>
      </c>
      <c r="I29" s="23" t="s">
        <v>15</v>
      </c>
      <c r="J29" s="24" t="s">
        <v>16</v>
      </c>
      <c r="K29" s="23" t="s">
        <v>17</v>
      </c>
      <c r="L29" s="23" t="s">
        <v>18</v>
      </c>
    </row>
    <row r="30" spans="2:14" ht="12.75">
      <c r="B30" s="25">
        <v>1</v>
      </c>
      <c r="C30" s="26" t="str">
        <f>VLOOKUP(N30,'[1]LEDEN'!A:E,2,FALSE)</f>
        <v>DELAERE Marc</v>
      </c>
      <c r="D30" s="27"/>
      <c r="E30" s="27"/>
      <c r="F30" s="25">
        <v>0</v>
      </c>
      <c r="G30" s="25"/>
      <c r="H30" s="25">
        <v>18</v>
      </c>
      <c r="I30" s="25">
        <v>49</v>
      </c>
      <c r="J30" s="28">
        <f>ROUNDDOWN(H30/I30,3)</f>
        <v>0.367</v>
      </c>
      <c r="K30" s="25">
        <v>2</v>
      </c>
      <c r="L30" s="29"/>
      <c r="N30">
        <v>6399</v>
      </c>
    </row>
    <row r="31" spans="2:14" ht="12.75">
      <c r="B31" s="25">
        <v>2</v>
      </c>
      <c r="C31" s="26" t="str">
        <f>VLOOKUP(N31,'[1]LEDEN'!A:E,2,FALSE)</f>
        <v>VERMEULEN Johan</v>
      </c>
      <c r="D31" s="27"/>
      <c r="E31" s="27"/>
      <c r="F31" s="25">
        <v>0</v>
      </c>
      <c r="G31" s="25"/>
      <c r="H31" s="25">
        <v>16</v>
      </c>
      <c r="I31" s="25">
        <v>47</v>
      </c>
      <c r="J31" s="28">
        <f>ROUNDDOWN(H31/I31,3)</f>
        <v>0.34</v>
      </c>
      <c r="K31" s="25">
        <v>2</v>
      </c>
      <c r="L31" s="46">
        <v>4</v>
      </c>
      <c r="N31">
        <v>7010</v>
      </c>
    </row>
    <row r="32" spans="2:14" ht="12.75">
      <c r="B32" s="25">
        <v>3</v>
      </c>
      <c r="C32" s="26" t="str">
        <f>VLOOKUP(N32,'[1]LEDEN'!A:E,2,FALSE)</f>
        <v>SOENENS Joël</v>
      </c>
      <c r="D32" s="27"/>
      <c r="E32" s="27"/>
      <c r="F32" s="25">
        <v>0</v>
      </c>
      <c r="G32" s="25"/>
      <c r="H32" s="25">
        <v>13</v>
      </c>
      <c r="I32" s="25">
        <v>42</v>
      </c>
      <c r="J32" s="28">
        <f>ROUNDDOWN(H32/I32,3)</f>
        <v>0.309</v>
      </c>
      <c r="K32" s="25">
        <v>4</v>
      </c>
      <c r="L32" s="46"/>
      <c r="N32">
        <v>7287</v>
      </c>
    </row>
    <row r="33" spans="2:12" ht="12.75" customHeight="1" hidden="1">
      <c r="B33" s="25">
        <v>5</v>
      </c>
      <c r="C33" s="26" t="e">
        <f>VLOOKUP(N33,'[1]LEDEN'!A:E,2,FALSE)</f>
        <v>#N/A</v>
      </c>
      <c r="D33" s="27"/>
      <c r="E33" s="27"/>
      <c r="F33" s="25"/>
      <c r="G33" s="25"/>
      <c r="H33" s="25">
        <f>G33*0.9082</f>
        <v>0</v>
      </c>
      <c r="I33" s="25"/>
      <c r="J33" s="28" t="e">
        <f>ROUNDDOWN(H33/I33,3)</f>
        <v>#DIV/0!</v>
      </c>
      <c r="K33" s="25"/>
      <c r="L33" s="46"/>
    </row>
    <row r="34" spans="1:12" ht="12.75">
      <c r="A34" s="30"/>
      <c r="B34" s="31"/>
      <c r="C34" s="32" t="s">
        <v>22</v>
      </c>
      <c r="D34" s="30"/>
      <c r="E34" s="30" t="s">
        <v>20</v>
      </c>
      <c r="F34" s="33">
        <f>SUM(F30:F33)</f>
        <v>0</v>
      </c>
      <c r="G34" s="33">
        <f>SUM(G30:G33)</f>
        <v>0</v>
      </c>
      <c r="H34" s="33">
        <f>SUM(H30:H33)</f>
        <v>47</v>
      </c>
      <c r="I34" s="33">
        <f>SUM(I30:I33)</f>
        <v>138</v>
      </c>
      <c r="J34" s="34">
        <f>ROUNDDOWN(H34/I34,3)</f>
        <v>0.34</v>
      </c>
      <c r="K34" s="33">
        <f>MAX(K30:K33)</f>
        <v>4</v>
      </c>
      <c r="L34" s="35"/>
    </row>
    <row r="35" spans="1:12" ht="6.75" customHeight="1" thickBot="1">
      <c r="A35" s="37"/>
      <c r="B35" s="38"/>
      <c r="C35" s="37"/>
      <c r="D35" s="37"/>
      <c r="E35" s="37"/>
      <c r="F35" s="38"/>
      <c r="G35" s="38"/>
      <c r="H35" s="38"/>
      <c r="I35" s="38"/>
      <c r="J35" s="38"/>
      <c r="K35" s="38"/>
      <c r="L35" s="37"/>
    </row>
    <row r="36" ht="6" customHeight="1"/>
    <row r="37" spans="1:12" ht="13.5" customHeight="1">
      <c r="A37" s="18" t="s">
        <v>11</v>
      </c>
      <c r="B37" s="19" t="str">
        <f>VLOOKUP(L37,'[1]LEDEN'!A:E,2,FALSE)</f>
        <v>SOENENS Joël</v>
      </c>
      <c r="C37" s="18"/>
      <c r="D37" s="18"/>
      <c r="E37" s="18"/>
      <c r="F37" s="20" t="s">
        <v>12</v>
      </c>
      <c r="G37" s="21" t="str">
        <f>VLOOKUP(L37,'[1]LEDEN'!A:E,3,FALSE)</f>
        <v>OS</v>
      </c>
      <c r="H37" s="21"/>
      <c r="I37" s="20"/>
      <c r="J37" s="20"/>
      <c r="K37" s="20"/>
      <c r="L37" s="22">
        <v>7287</v>
      </c>
    </row>
    <row r="39" spans="6:12" ht="12.75">
      <c r="F39" s="23" t="s">
        <v>13</v>
      </c>
      <c r="G39" s="23" t="s">
        <v>14</v>
      </c>
      <c r="H39" s="23">
        <v>2.3</v>
      </c>
      <c r="I39" s="23" t="s">
        <v>15</v>
      </c>
      <c r="J39" s="24" t="s">
        <v>16</v>
      </c>
      <c r="K39" s="23" t="s">
        <v>17</v>
      </c>
      <c r="L39" s="23" t="s">
        <v>18</v>
      </c>
    </row>
    <row r="40" spans="2:14" ht="12.75">
      <c r="B40" s="25">
        <v>1</v>
      </c>
      <c r="C40" s="26" t="str">
        <f>VLOOKUP(N40,'[1]LEDEN'!A:E,2,FALSE)</f>
        <v>VERMEULEN Johan</v>
      </c>
      <c r="D40" s="27"/>
      <c r="E40" s="27"/>
      <c r="F40" s="25">
        <v>0</v>
      </c>
      <c r="G40" s="25"/>
      <c r="H40" s="25">
        <v>18</v>
      </c>
      <c r="I40" s="25">
        <v>47</v>
      </c>
      <c r="J40" s="28">
        <f>ROUNDDOWN(H40/I40,3)</f>
        <v>0.382</v>
      </c>
      <c r="K40" s="25">
        <v>2</v>
      </c>
      <c r="L40" s="29"/>
      <c r="N40">
        <v>7010</v>
      </c>
    </row>
    <row r="41" spans="2:14" ht="12.75">
      <c r="B41" s="25">
        <v>2</v>
      </c>
      <c r="C41" s="26" t="str">
        <f>VLOOKUP(N41,'[1]LEDEN'!A:E,2,FALSE)</f>
        <v>DELAERE Marc</v>
      </c>
      <c r="D41" s="27"/>
      <c r="E41" s="27"/>
      <c r="F41" s="25">
        <v>0</v>
      </c>
      <c r="G41" s="25"/>
      <c r="H41" s="25">
        <v>15</v>
      </c>
      <c r="I41" s="25">
        <v>37</v>
      </c>
      <c r="J41" s="28">
        <f>ROUNDDOWN(H41/I41,3)</f>
        <v>0.405</v>
      </c>
      <c r="K41" s="25">
        <v>2</v>
      </c>
      <c r="L41" s="46">
        <v>3</v>
      </c>
      <c r="N41">
        <v>6399</v>
      </c>
    </row>
    <row r="42" spans="2:14" ht="12.75">
      <c r="B42" s="25">
        <v>3</v>
      </c>
      <c r="C42" s="26" t="str">
        <f>VLOOKUP(N42,'[1]LEDEN'!A:E,2,FALSE)</f>
        <v>VANNESTE Larry</v>
      </c>
      <c r="D42" s="27"/>
      <c r="E42" s="27"/>
      <c r="F42" s="25">
        <v>2</v>
      </c>
      <c r="G42" s="25"/>
      <c r="H42" s="25">
        <v>22</v>
      </c>
      <c r="I42" s="25">
        <v>42</v>
      </c>
      <c r="J42" s="28">
        <f>ROUNDDOWN(H42/I42,3)</f>
        <v>0.523</v>
      </c>
      <c r="K42" s="25">
        <v>3</v>
      </c>
      <c r="L42" s="46"/>
      <c r="N42">
        <v>7291</v>
      </c>
    </row>
    <row r="43" spans="2:12" ht="12.75" customHeight="1" hidden="1">
      <c r="B43" s="25">
        <v>5</v>
      </c>
      <c r="C43" s="26" t="e">
        <f>VLOOKUP(N43,'[1]LEDEN'!A:E,2,FALSE)</f>
        <v>#N/A</v>
      </c>
      <c r="D43" s="27"/>
      <c r="E43" s="27"/>
      <c r="F43" s="25"/>
      <c r="G43" s="25"/>
      <c r="H43" s="25">
        <f>G43*0.9082</f>
        <v>0</v>
      </c>
      <c r="I43" s="25"/>
      <c r="J43" s="28" t="e">
        <f>ROUNDDOWN(H43/I43,3)</f>
        <v>#DIV/0!</v>
      </c>
      <c r="K43" s="25"/>
      <c r="L43" s="46"/>
    </row>
    <row r="44" spans="1:12" ht="12.75">
      <c r="A44" s="30"/>
      <c r="B44" s="31"/>
      <c r="C44" s="32" t="s">
        <v>19</v>
      </c>
      <c r="D44" s="30"/>
      <c r="E44" s="30" t="s">
        <v>20</v>
      </c>
      <c r="F44" s="33">
        <f>SUM(F40:F43)</f>
        <v>2</v>
      </c>
      <c r="G44" s="33">
        <f>SUM(G40:G43)</f>
        <v>0</v>
      </c>
      <c r="H44" s="33">
        <f>SUM(H40:H43)</f>
        <v>55</v>
      </c>
      <c r="I44" s="33">
        <f>SUM(I40:I43)</f>
        <v>126</v>
      </c>
      <c r="J44" s="34">
        <f>ROUNDDOWN(H44/I44,3)</f>
        <v>0.436</v>
      </c>
      <c r="K44" s="33">
        <f>MAX(K40:K43)</f>
        <v>3</v>
      </c>
      <c r="L44" s="35"/>
    </row>
    <row r="45" spans="1:12" ht="4.5" customHeight="1" thickBot="1">
      <c r="A45" s="37"/>
      <c r="B45" s="38"/>
      <c r="C45" s="37"/>
      <c r="D45" s="37"/>
      <c r="E45" s="37"/>
      <c r="F45" s="38"/>
      <c r="G45" s="38"/>
      <c r="H45" s="38"/>
      <c r="I45" s="38"/>
      <c r="J45" s="38"/>
      <c r="K45" s="38"/>
      <c r="L45" s="37"/>
    </row>
    <row r="46" ht="6" customHeight="1"/>
    <row r="48" spans="2:13" ht="15">
      <c r="B48" s="39" t="s">
        <v>24</v>
      </c>
      <c r="C48" s="40"/>
      <c r="D48" s="39"/>
      <c r="E48" s="40"/>
      <c r="F48" s="40"/>
      <c r="G48" s="40"/>
      <c r="H48" s="40"/>
      <c r="I48" s="39" t="s">
        <v>29</v>
      </c>
      <c r="J48" s="39"/>
      <c r="K48" s="39"/>
      <c r="L48" s="40"/>
      <c r="M48" s="40"/>
    </row>
    <row r="49" spans="2:13" ht="15">
      <c r="B49" s="41"/>
      <c r="C49" s="40"/>
      <c r="D49" s="41"/>
      <c r="E49" s="40"/>
      <c r="F49" s="40"/>
      <c r="G49" s="40"/>
      <c r="H49" s="40"/>
      <c r="I49" s="39" t="s">
        <v>25</v>
      </c>
      <c r="J49" s="39"/>
      <c r="K49" s="39"/>
      <c r="L49" s="40"/>
      <c r="M49" s="40"/>
    </row>
    <row r="50" spans="2:13" ht="15">
      <c r="B50" s="39" t="s">
        <v>27</v>
      </c>
      <c r="C50" s="40"/>
      <c r="D50" s="41"/>
      <c r="E50" s="42">
        <v>6399</v>
      </c>
      <c r="F50" s="40"/>
      <c r="G50" s="40"/>
      <c r="H50" s="40"/>
      <c r="I50" s="40"/>
      <c r="J50" s="40"/>
      <c r="K50" s="40"/>
      <c r="L50" s="40"/>
      <c r="M50" s="40"/>
    </row>
    <row r="51" spans="2:13" ht="15">
      <c r="B51" s="47" t="s">
        <v>28</v>
      </c>
      <c r="C51" s="48"/>
      <c r="D51" s="49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3" ht="15.75">
      <c r="B54" s="43"/>
      <c r="C54" s="50">
        <v>40598</v>
      </c>
      <c r="D54" s="50"/>
      <c r="E54" s="40"/>
      <c r="F54" s="40"/>
      <c r="G54" s="40"/>
      <c r="H54" s="40"/>
      <c r="I54" s="44" t="s">
        <v>23</v>
      </c>
      <c r="J54" s="51" t="s">
        <v>26</v>
      </c>
      <c r="K54" s="51"/>
      <c r="L54" s="51"/>
      <c r="M54" s="51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2011-02-24T13:07:44Z</dcterms:created>
  <dcterms:modified xsi:type="dcterms:W3CDTF">2011-02-24T13:23:10Z</dcterms:modified>
  <cp:category/>
  <cp:version/>
  <cp:contentType/>
  <cp:contentStatus/>
</cp:coreProperties>
</file>